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8700" activeTab="2"/>
  </bookViews>
  <sheets>
    <sheet name="Bet Angel" sheetId="1" r:id="rId1"/>
    <sheet name="Bet Angel 2" sheetId="2" r:id="rId2"/>
    <sheet name="Bet Angel 3" sheetId="3" r:id="rId3"/>
    <sheet name="SETTINGS" sheetId="4" r:id="rId4"/>
    <sheet name="OPTIONS" sheetId="5" r:id="rId5"/>
  </sheets>
  <definedNames>
    <definedName name="_xlfn.COUNTIFS" hidden="1">#NAME?</definedName>
    <definedName name="_xlfn.IFERROR" hidden="1">#NAME?</definedName>
    <definedName name="_xlfn.ISFORMULA" hidden="1">#NAME?</definedName>
    <definedName name="_xlfn.SUMIFS" hidden="1">#NAME?</definedName>
    <definedName name="Fav">'OPTIONS'!$C$4</definedName>
    <definedName name="InPlay1">'Bet Angel'!$G$1</definedName>
    <definedName name="InPlay2" localSheetId="1">'Bet Angel 2'!$G$1</definedName>
    <definedName name="InPlay3" localSheetId="2">'Bet Angel 3'!$G$1</definedName>
    <definedName name="MaxTime">'OPTIONS'!$E$2</definedName>
    <definedName name="MinTime">'OPTIONS'!$C$2</definedName>
    <definedName name="Overrounds1">'Bet Angel'!$AF$8</definedName>
    <definedName name="Overrounds2" localSheetId="1">'Bet Angel 2'!$AF$8</definedName>
    <definedName name="Overrounds3" localSheetId="2">'Bet Angel 3'!$AF$8</definedName>
    <definedName name="stake">'OPTIONS'!$C$6</definedName>
    <definedName name="TakeSP">'OPTIONS'!$C$5</definedName>
    <definedName name="TimeTillJump1">'SETTINGS'!$E$9</definedName>
    <definedName name="TimeTillJump2">'SETTINGS'!$E$13</definedName>
    <definedName name="TimeTillJump3">'SETTINGS'!$E$17</definedName>
    <definedName name="UserOverrounds">'OPTIONS'!$C$3</definedName>
  </definedNames>
  <calcPr fullCalcOnLoad="1"/>
</workbook>
</file>

<file path=xl/sharedStrings.xml><?xml version="1.0" encoding="utf-8"?>
<sst xmlns="http://schemas.openxmlformats.org/spreadsheetml/2006/main" count="172" uniqueCount="61">
  <si>
    <t>Runner names</t>
  </si>
  <si>
    <t>Back</t>
  </si>
  <si>
    <t>Lay</t>
  </si>
  <si>
    <t>Odds</t>
  </si>
  <si>
    <t>Stake</t>
  </si>
  <si>
    <t>Status</t>
  </si>
  <si>
    <t>Matched Odds</t>
  </si>
  <si>
    <t>Amount Matched</t>
  </si>
  <si>
    <t>Bet Reference</t>
  </si>
  <si>
    <t>Last Updated</t>
  </si>
  <si>
    <t>P &amp; L</t>
  </si>
  <si>
    <t>Total matched</t>
  </si>
  <si>
    <t>Time</t>
  </si>
  <si>
    <t>Example:  BACK OFFSET:1 FILL_KILL:TRUE KILL_DELAY:2.5 STOP:5</t>
  </si>
  <si>
    <t>Report</t>
  </si>
  <si>
    <t>Last Traded Price</t>
  </si>
  <si>
    <t>Runner Volume</t>
  </si>
  <si>
    <t>Number of Runners</t>
  </si>
  <si>
    <t>Unmatched Bets Count</t>
  </si>
  <si>
    <t>Global Command</t>
  </si>
  <si>
    <t>Global Status</t>
  </si>
  <si>
    <t>Balance</t>
  </si>
  <si>
    <t>Close Trade P &amp; L</t>
  </si>
  <si>
    <t>Global Command Options:       CANCEL_ALL / TAKE_SP_ALL / KEEP_ALL / GREEN_ALL</t>
  </si>
  <si>
    <t>Bet Rules / Individual Commands</t>
  </si>
  <si>
    <t>Green Up P &amp; L</t>
  </si>
  <si>
    <t>Tx Count</t>
  </si>
  <si>
    <t>Event Start</t>
  </si>
  <si>
    <t>Countdown</t>
  </si>
  <si>
    <t xml:space="preserve">Individual Command Options:  CLOSE_TRADE / GREEN / CANCEL / CANCEL_ALL / CANCEL_ALL_BACK / CANCEL_ALL_LAY </t>
  </si>
  <si>
    <t>Unmatched Back Bet Info</t>
  </si>
  <si>
    <t>Unmatched Lay Bet Info</t>
  </si>
  <si>
    <t>Matched Back Bet Info</t>
  </si>
  <si>
    <t>Matched Lay Bet Info</t>
  </si>
  <si>
    <t>Avg Odds</t>
  </si>
  <si>
    <t>Count</t>
  </si>
  <si>
    <t>Bet Rules Options:       BACK/LAY [OFFSET:x] [WITH_GREENING:TRUE/FALSE] [FILL_KILL:TRUE/FALSE] [KILL_DELAY:x.x] [BATCHES:x] [STOP:x] [STOP_PLACE:x] [TRAILING_STOP:TRUE/FALSE] [OPENING_STOP:TRUE/FALSE] [OFFSET_PERC:x.x] [STOP_PERC:x.x] [STOP_PLACE_PERC:x.x]</t>
  </si>
  <si>
    <t>Next update at:</t>
  </si>
  <si>
    <t>Clear 'FAILED' status cells every:</t>
  </si>
  <si>
    <t>BMP</t>
  </si>
  <si>
    <t>Place Bets between</t>
  </si>
  <si>
    <t xml:space="preserve">and </t>
  </si>
  <si>
    <t>seconds</t>
  </si>
  <si>
    <t xml:space="preserve">Back top </t>
  </si>
  <si>
    <t>favourites</t>
  </si>
  <si>
    <t xml:space="preserve">Take SP at </t>
  </si>
  <si>
    <t>Back BMP Less than</t>
  </si>
  <si>
    <t>percent</t>
  </si>
  <si>
    <t>seconds from the jump</t>
  </si>
  <si>
    <t>marketID Bet Angel:</t>
  </si>
  <si>
    <t>marketID Bet Angel 2:</t>
  </si>
  <si>
    <t>marketID Bet Angel 3:</t>
  </si>
  <si>
    <t>Seconds to/from off: Bet Angel 2</t>
  </si>
  <si>
    <t>Seconds to/from off: Bet Angel</t>
  </si>
  <si>
    <t>Seconds to/from off: Bet Angel 3</t>
  </si>
  <si>
    <t>dollars</t>
  </si>
  <si>
    <t>Suspended</t>
  </si>
  <si>
    <t>-00:00:53</t>
  </si>
  <si>
    <t>Goul (AUS) 10th Dec - 12:47 R5 440m Rest</t>
  </si>
  <si>
    <t>AsPk (NZL) 10th Dec - 12:50 R8 457m Heat</t>
  </si>
  <si>
    <t>Devn (AUS) 10th Dec - 12:54 R2 452m Gr6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</si>
</sst>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-F400]h:mm:ss\ AM/PM"/>
    <numFmt numFmtId="171" formatCode="&quot;£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\ mmmm\ yyyy"/>
    <numFmt numFmtId="177" formatCode="0.0"/>
    <numFmt numFmtId="178" formatCode="&quot;$&quot;#,##0.00"/>
    <numFmt numFmtId="179" formatCode="00.0"/>
    <numFmt numFmtId="180" formatCode="##0.00"/>
    <numFmt numFmtId="181" formatCode="#0"/>
    <numFmt numFmtId="182" formatCode="##0"/>
    <numFmt numFmtId="183" formatCode="[$-409]h:mm:ss\ AM/PM"/>
  </numFmts>
  <fonts count="4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5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mediumGray">
        <fgColor theme="0"/>
        <bgColor theme="9" tint="0.5999900102615356"/>
      </patternFill>
    </fill>
    <fill>
      <patternFill patternType="mediumGray">
        <fgColor theme="0"/>
        <bgColor rgb="FFCCECFF"/>
      </patternFill>
    </fill>
    <fill>
      <patternFill patternType="mediumGray">
        <fgColor theme="0"/>
        <bgColor rgb="FF99CCFF"/>
      </patternFill>
    </fill>
    <fill>
      <patternFill patternType="mediumGray">
        <fgColor theme="0"/>
        <bgColor rgb="FF6699FF"/>
      </patternFill>
    </fill>
    <fill>
      <patternFill patternType="mediumGray">
        <fgColor theme="0"/>
        <bgColor rgb="FFFF66FF"/>
      </patternFill>
    </fill>
    <fill>
      <patternFill patternType="mediumGray">
        <fgColor theme="0"/>
        <bgColor rgb="FFFF99FF"/>
      </patternFill>
    </fill>
    <fill>
      <patternFill patternType="mediumGray">
        <fgColor theme="0"/>
        <bgColor rgb="FFFFCCFF"/>
      </patternFill>
    </fill>
    <fill>
      <patternFill patternType="mediumGray">
        <fgColor theme="0"/>
        <bgColor indexed="9"/>
      </patternFill>
    </fill>
    <fill>
      <patternFill patternType="solid">
        <fgColor rgb="FFFFFF99"/>
        <bgColor indexed="64"/>
      </patternFill>
    </fill>
    <fill>
      <patternFill patternType="mediumGray">
        <fgColor theme="0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170" fontId="2" fillId="34" borderId="1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1" fontId="1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67" fontId="1" fillId="34" borderId="13" xfId="0" applyNumberFormat="1" applyFont="1" applyFill="1" applyBorder="1" applyAlignment="1">
      <alignment/>
    </xf>
    <xf numFmtId="0" fontId="2" fillId="35" borderId="13" xfId="0" applyFont="1" applyFill="1" applyBorder="1" applyAlignment="1">
      <alignment/>
    </xf>
    <xf numFmtId="171" fontId="2" fillId="0" borderId="0" xfId="0" applyNumberFormat="1" applyFont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16" xfId="0" applyFont="1" applyFill="1" applyBorder="1" applyAlignment="1">
      <alignment wrapText="1" shrinkToFit="1"/>
    </xf>
    <xf numFmtId="21" fontId="2" fillId="0" borderId="0" xfId="0" applyNumberFormat="1" applyFont="1" applyAlignment="1">
      <alignment/>
    </xf>
    <xf numFmtId="1" fontId="2" fillId="33" borderId="13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1" xfId="0" applyFont="1" applyFill="1" applyBorder="1" applyAlignment="1">
      <alignment/>
    </xf>
    <xf numFmtId="167" fontId="1" fillId="36" borderId="20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167" fontId="1" fillId="37" borderId="14" xfId="0" applyNumberFormat="1" applyFont="1" applyFill="1" applyBorder="1" applyAlignment="1">
      <alignment/>
    </xf>
    <xf numFmtId="0" fontId="2" fillId="38" borderId="21" xfId="0" applyFont="1" applyFill="1" applyBorder="1" applyAlignment="1">
      <alignment/>
    </xf>
    <xf numFmtId="167" fontId="1" fillId="38" borderId="15" xfId="0" applyNumberFormat="1" applyFont="1" applyFill="1" applyBorder="1" applyAlignment="1">
      <alignment/>
    </xf>
    <xf numFmtId="0" fontId="2" fillId="39" borderId="21" xfId="0" applyFont="1" applyFill="1" applyBorder="1" applyAlignment="1">
      <alignment/>
    </xf>
    <xf numFmtId="167" fontId="1" fillId="39" borderId="15" xfId="0" applyNumberFormat="1" applyFont="1" applyFill="1" applyBorder="1" applyAlignment="1">
      <alignment/>
    </xf>
    <xf numFmtId="0" fontId="2" fillId="40" borderId="10" xfId="0" applyFont="1" applyFill="1" applyBorder="1" applyAlignment="1">
      <alignment/>
    </xf>
    <xf numFmtId="167" fontId="1" fillId="40" borderId="14" xfId="0" applyNumberFormat="1" applyFont="1" applyFill="1" applyBorder="1" applyAlignment="1">
      <alignment/>
    </xf>
    <xf numFmtId="0" fontId="2" fillId="41" borderId="10" xfId="0" applyFont="1" applyFill="1" applyBorder="1" applyAlignment="1">
      <alignment/>
    </xf>
    <xf numFmtId="167" fontId="1" fillId="41" borderId="14" xfId="0" applyNumberFormat="1" applyFont="1" applyFill="1" applyBorder="1" applyAlignment="1">
      <alignment/>
    </xf>
    <xf numFmtId="40" fontId="2" fillId="13" borderId="10" xfId="0" applyNumberFormat="1" applyFont="1" applyFill="1" applyBorder="1" applyAlignment="1">
      <alignment/>
    </xf>
    <xf numFmtId="40" fontId="2" fillId="13" borderId="14" xfId="0" applyNumberFormat="1" applyFont="1" applyFill="1" applyBorder="1" applyAlignment="1">
      <alignment/>
    </xf>
    <xf numFmtId="0" fontId="5" fillId="13" borderId="16" xfId="0" applyNumberFormat="1" applyFont="1" applyFill="1" applyBorder="1" applyAlignment="1">
      <alignment/>
    </xf>
    <xf numFmtId="2" fontId="2" fillId="13" borderId="16" xfId="0" applyNumberFormat="1" applyFont="1" applyFill="1" applyBorder="1" applyAlignment="1">
      <alignment/>
    </xf>
    <xf numFmtId="49" fontId="2" fillId="13" borderId="16" xfId="0" applyNumberFormat="1" applyFont="1" applyFill="1" applyBorder="1" applyAlignment="1">
      <alignment/>
    </xf>
    <xf numFmtId="40" fontId="2" fillId="42" borderId="10" xfId="0" applyNumberFormat="1" applyFont="1" applyFill="1" applyBorder="1" applyAlignment="1">
      <alignment/>
    </xf>
    <xf numFmtId="0" fontId="2" fillId="43" borderId="21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0" fontId="2" fillId="45" borderId="11" xfId="0" applyFont="1" applyFill="1" applyBorder="1" applyAlignment="1">
      <alignment/>
    </xf>
    <xf numFmtId="0" fontId="2" fillId="46" borderId="21" xfId="0" applyFont="1" applyFill="1" applyBorder="1" applyAlignment="1">
      <alignment/>
    </xf>
    <xf numFmtId="0" fontId="2" fillId="47" borderId="10" xfId="0" applyFont="1" applyFill="1" applyBorder="1" applyAlignment="1">
      <alignment/>
    </xf>
    <xf numFmtId="0" fontId="2" fillId="48" borderId="10" xfId="0" applyFont="1" applyFill="1" applyBorder="1" applyAlignment="1">
      <alignment/>
    </xf>
    <xf numFmtId="0" fontId="2" fillId="49" borderId="13" xfId="0" applyFont="1" applyFill="1" applyBorder="1" applyAlignment="1">
      <alignment/>
    </xf>
    <xf numFmtId="0" fontId="5" fillId="42" borderId="16" xfId="0" applyNumberFormat="1" applyFont="1" applyFill="1" applyBorder="1" applyAlignment="1">
      <alignment/>
    </xf>
    <xf numFmtId="2" fontId="2" fillId="42" borderId="16" xfId="0" applyNumberFormat="1" applyFont="1" applyFill="1" applyBorder="1" applyAlignment="1">
      <alignment/>
    </xf>
    <xf numFmtId="49" fontId="2" fillId="42" borderId="16" xfId="0" applyNumberFormat="1" applyFont="1" applyFill="1" applyBorder="1" applyAlignment="1">
      <alignment/>
    </xf>
    <xf numFmtId="2" fontId="2" fillId="49" borderId="13" xfId="0" applyNumberFormat="1" applyFont="1" applyFill="1" applyBorder="1" applyAlignment="1">
      <alignment/>
    </xf>
    <xf numFmtId="49" fontId="2" fillId="49" borderId="13" xfId="0" applyNumberFormat="1" applyFont="1" applyFill="1" applyBorder="1" applyAlignment="1">
      <alignment/>
    </xf>
    <xf numFmtId="170" fontId="2" fillId="49" borderId="13" xfId="0" applyNumberFormat="1" applyFont="1" applyFill="1" applyBorder="1" applyAlignment="1">
      <alignment/>
    </xf>
    <xf numFmtId="40" fontId="2" fillId="42" borderId="14" xfId="0" applyNumberFormat="1" applyFont="1" applyFill="1" applyBorder="1" applyAlignment="1">
      <alignment/>
    </xf>
    <xf numFmtId="167" fontId="1" fillId="43" borderId="15" xfId="0" applyNumberFormat="1" applyFont="1" applyFill="1" applyBorder="1" applyAlignment="1">
      <alignment/>
    </xf>
    <xf numFmtId="167" fontId="1" fillId="44" borderId="14" xfId="0" applyNumberFormat="1" applyFont="1" applyFill="1" applyBorder="1" applyAlignment="1">
      <alignment/>
    </xf>
    <xf numFmtId="167" fontId="1" fillId="45" borderId="20" xfId="0" applyNumberFormat="1" applyFont="1" applyFill="1" applyBorder="1" applyAlignment="1">
      <alignment/>
    </xf>
    <xf numFmtId="167" fontId="1" fillId="46" borderId="15" xfId="0" applyNumberFormat="1" applyFont="1" applyFill="1" applyBorder="1" applyAlignment="1">
      <alignment/>
    </xf>
    <xf numFmtId="167" fontId="1" fillId="47" borderId="14" xfId="0" applyNumberFormat="1" applyFont="1" applyFill="1" applyBorder="1" applyAlignment="1">
      <alignment/>
    </xf>
    <xf numFmtId="167" fontId="1" fillId="48" borderId="14" xfId="0" applyNumberFormat="1" applyFont="1" applyFill="1" applyBorder="1" applyAlignment="1">
      <alignment/>
    </xf>
    <xf numFmtId="167" fontId="1" fillId="49" borderId="13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1" fontId="2" fillId="36" borderId="13" xfId="0" applyNumberFormat="1" applyFont="1" applyFill="1" applyBorder="1" applyAlignment="1">
      <alignment/>
    </xf>
    <xf numFmtId="2" fontId="2" fillId="39" borderId="13" xfId="0" applyNumberFormat="1" applyFont="1" applyFill="1" applyBorder="1" applyAlignment="1">
      <alignment/>
    </xf>
    <xf numFmtId="1" fontId="2" fillId="39" borderId="13" xfId="0" applyNumberFormat="1" applyFont="1" applyFill="1" applyBorder="1" applyAlignment="1">
      <alignment/>
    </xf>
    <xf numFmtId="2" fontId="2" fillId="45" borderId="13" xfId="0" applyNumberFormat="1" applyFont="1" applyFill="1" applyBorder="1" applyAlignment="1">
      <alignment/>
    </xf>
    <xf numFmtId="1" fontId="2" fillId="45" borderId="13" xfId="0" applyNumberFormat="1" applyFont="1" applyFill="1" applyBorder="1" applyAlignment="1">
      <alignment/>
    </xf>
    <xf numFmtId="2" fontId="2" fillId="46" borderId="13" xfId="0" applyNumberFormat="1" applyFont="1" applyFill="1" applyBorder="1" applyAlignment="1">
      <alignment/>
    </xf>
    <xf numFmtId="1" fontId="2" fillId="46" borderId="13" xfId="0" applyNumberFormat="1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7" borderId="13" xfId="0" applyFont="1" applyFill="1" applyBorder="1" applyAlignment="1">
      <alignment/>
    </xf>
    <xf numFmtId="0" fontId="3" fillId="50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50" borderId="13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2" fillId="51" borderId="12" xfId="0" applyNumberFormat="1" applyFont="1" applyFill="1" applyBorder="1" applyAlignment="1">
      <alignment/>
    </xf>
    <xf numFmtId="2" fontId="2" fillId="51" borderId="18" xfId="0" applyNumberFormat="1" applyFont="1" applyFill="1" applyBorder="1" applyAlignment="1">
      <alignment/>
    </xf>
    <xf numFmtId="2" fontId="2" fillId="51" borderId="19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49" fontId="2" fillId="42" borderId="21" xfId="0" applyNumberFormat="1" applyFont="1" applyFill="1" applyBorder="1" applyAlignment="1">
      <alignment vertical="top" wrapText="1"/>
    </xf>
    <xf numFmtId="0" fontId="0" fillId="42" borderId="15" xfId="0" applyFill="1" applyBorder="1" applyAlignment="1">
      <alignment vertical="top" wrapText="1"/>
    </xf>
    <xf numFmtId="49" fontId="1" fillId="49" borderId="12" xfId="0" applyNumberFormat="1" applyFont="1" applyFill="1" applyBorder="1" applyAlignment="1">
      <alignment/>
    </xf>
    <xf numFmtId="49" fontId="0" fillId="51" borderId="18" xfId="0" applyNumberFormat="1" applyFill="1" applyBorder="1" applyAlignment="1">
      <alignment/>
    </xf>
    <xf numFmtId="49" fontId="0" fillId="51" borderId="19" xfId="0" applyNumberFormat="1" applyFill="1" applyBorder="1" applyAlignment="1">
      <alignment/>
    </xf>
    <xf numFmtId="49" fontId="2" fillId="13" borderId="21" xfId="0" applyNumberFormat="1" applyFont="1" applyFill="1" applyBorder="1" applyAlignment="1">
      <alignment vertical="top" wrapText="1"/>
    </xf>
    <xf numFmtId="0" fontId="0" fillId="13" borderId="15" xfId="0" applyFill="1" applyBorder="1" applyAlignment="1">
      <alignment vertical="top" wrapText="1"/>
    </xf>
    <xf numFmtId="49" fontId="1" fillId="34" borderId="12" xfId="0" applyNumberFormat="1" applyFon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1" fillId="49" borderId="18" xfId="0" applyNumberFormat="1" applyFont="1" applyFill="1" applyBorder="1" applyAlignment="1">
      <alignment/>
    </xf>
    <xf numFmtId="49" fontId="1" fillId="49" borderId="19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3" fillId="7" borderId="13" xfId="0" applyFont="1" applyFill="1" applyBorder="1" applyAlignment="1">
      <alignment/>
    </xf>
    <xf numFmtId="0" fontId="2" fillId="33" borderId="16" xfId="0" applyFont="1" applyFill="1" applyBorder="1" applyAlignment="1">
      <alignment vertical="top"/>
    </xf>
    <xf numFmtId="0" fontId="2" fillId="33" borderId="17" xfId="0" applyFont="1" applyFill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eutral 2" xfId="64"/>
    <cellStyle name="Normal 2" xfId="65"/>
    <cellStyle name="Normal 3" xfId="66"/>
    <cellStyle name="Note" xfId="67"/>
    <cellStyle name="Note 2" xfId="68"/>
    <cellStyle name="Output" xfId="69"/>
    <cellStyle name="Percent" xfId="70"/>
    <cellStyle name="Title" xfId="71"/>
    <cellStyle name="Title 2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203"/>
  <sheetViews>
    <sheetView zoomScale="85" zoomScaleNormal="85" zoomScalePageLayoutView="0" workbookViewId="0" topLeftCell="B1">
      <selection activeCell="B9" sqref="B9:K24"/>
    </sheetView>
  </sheetViews>
  <sheetFormatPr defaultColWidth="9.140625" defaultRowHeight="12.75"/>
  <cols>
    <col min="1" max="1" width="12.42187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</cols>
  <sheetData>
    <row r="1" spans="1:12" ht="12.75">
      <c r="A1">
        <v>1.166125075</v>
      </c>
      <c r="B1" s="20" t="s">
        <v>60</v>
      </c>
      <c r="C1" s="14"/>
      <c r="D1" s="2"/>
      <c r="E1" s="14"/>
      <c r="F1" s="14"/>
      <c r="G1" s="22"/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118.92999999999999</v>
      </c>
      <c r="D2" s="2"/>
      <c r="E2" s="2" t="s">
        <v>26</v>
      </c>
      <c r="F2" s="2">
        <v>12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0.5332523148148148</v>
      </c>
      <c r="D3" s="2"/>
      <c r="E3" s="34" t="s">
        <v>27</v>
      </c>
      <c r="F3" s="34">
        <v>0.5375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7</v>
      </c>
      <c r="D4" s="2"/>
      <c r="E4" s="34" t="s">
        <v>28</v>
      </c>
      <c r="F4" s="34">
        <v>0.004236111111111111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24" t="s">
        <v>19</v>
      </c>
      <c r="M5" s="125"/>
      <c r="N5" s="126"/>
      <c r="O5" s="30" t="s">
        <v>20</v>
      </c>
    </row>
    <row r="6" spans="2:15" s="3" customFormat="1" ht="12.75">
      <c r="B6" s="2" t="s">
        <v>21</v>
      </c>
      <c r="C6" s="31">
        <v>293.42</v>
      </c>
      <c r="D6" s="2"/>
      <c r="E6" s="2">
        <v>15</v>
      </c>
      <c r="F6" s="2"/>
      <c r="G6" s="17"/>
      <c r="H6" s="17"/>
      <c r="I6" s="2"/>
      <c r="J6" s="2"/>
      <c r="K6" s="2"/>
      <c r="L6" s="127">
        <f>IF(TimeTillJump1&lt;TakeSP,"TAKE_SP_ALL","")</f>
      </c>
      <c r="M6" s="127"/>
      <c r="N6" s="127"/>
      <c r="O6" s="97"/>
    </row>
    <row r="7" spans="1:32" ht="25.5">
      <c r="A7" s="2"/>
      <c r="B7" s="128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10" t="s">
        <v>30</v>
      </c>
      <c r="U7" s="111"/>
      <c r="V7" s="111"/>
      <c r="W7" s="110" t="s">
        <v>31</v>
      </c>
      <c r="X7" s="111"/>
      <c r="Y7" s="111"/>
      <c r="Z7" s="110" t="s">
        <v>32</v>
      </c>
      <c r="AA7" s="110"/>
      <c r="AB7" s="110"/>
      <c r="AC7" s="110" t="s">
        <v>33</v>
      </c>
      <c r="AD7" s="110"/>
      <c r="AE7" s="110"/>
      <c r="AF7" s="98" t="s">
        <v>39</v>
      </c>
    </row>
    <row r="8" spans="1:32" ht="13.5">
      <c r="A8" s="2"/>
      <c r="B8" s="129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30" t="s">
        <v>14</v>
      </c>
      <c r="M8" s="131"/>
      <c r="N8" s="131"/>
      <c r="O8" s="131"/>
      <c r="P8" s="131"/>
      <c r="Q8" s="131"/>
      <c r="R8" s="131"/>
      <c r="S8" s="132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101">
        <f>SUM(AF9:AF68)</f>
        <v>0</v>
      </c>
    </row>
    <row r="9" spans="1:32" s="2" customFormat="1" ht="12">
      <c r="A9" s="2">
        <v>26692306</v>
      </c>
      <c r="B9" s="112"/>
      <c r="C9" s="64"/>
      <c r="D9" s="64"/>
      <c r="E9" s="65"/>
      <c r="F9" s="66"/>
      <c r="G9" s="67"/>
      <c r="H9" s="68"/>
      <c r="I9" s="69"/>
      <c r="J9" s="70"/>
      <c r="K9" s="71"/>
      <c r="L9" s="72" t="e">
        <f>IF(AND((COUNT($G$9,$G$11,$G$13,$G$15,$G$17,$G$19,$G$21,$G$23,$G$25,$G$27,$G$29,$G$31,$G$33,$G$35,$G$37,$G$39,$G$41,$G$43,$G$45,$G$47,$G$49,$G$51,$G$53,$G$55,$G$57,$G$59,$G$61,$G$63,$G$65,$G$67)-RANK(G9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9" s="73">
        <f>IF(B9="","","1000")</f>
      </c>
      <c r="N9" s="73">
        <f>IF(B9="","",stake)</f>
      </c>
      <c r="O9" s="74"/>
      <c r="P9" s="75"/>
      <c r="Q9" s="75"/>
      <c r="R9" s="76"/>
      <c r="S9" s="77"/>
      <c r="T9" s="104"/>
      <c r="U9" s="105"/>
      <c r="V9" s="106"/>
      <c r="W9" s="104"/>
      <c r="X9" s="105"/>
      <c r="Y9" s="106"/>
      <c r="Z9" s="104"/>
      <c r="AA9" s="105"/>
      <c r="AB9" s="106"/>
      <c r="AC9" s="104"/>
      <c r="AD9" s="105"/>
      <c r="AE9" s="106"/>
      <c r="AF9" s="100">
        <f>_xlfn.IFERROR(100/G9,"")</f>
      </c>
    </row>
    <row r="10" spans="1:32" ht="12.75">
      <c r="A10" s="1">
        <v>26692306</v>
      </c>
      <c r="B10" s="113"/>
      <c r="C10" s="78"/>
      <c r="D10" s="78"/>
      <c r="E10" s="79"/>
      <c r="F10" s="80"/>
      <c r="G10" s="81"/>
      <c r="H10" s="82"/>
      <c r="I10" s="83"/>
      <c r="J10" s="84"/>
      <c r="K10" s="85"/>
      <c r="L10" s="114"/>
      <c r="M10" s="115"/>
      <c r="N10" s="115"/>
      <c r="O10" s="115"/>
      <c r="P10" s="115"/>
      <c r="Q10" s="115"/>
      <c r="R10" s="115"/>
      <c r="S10" s="116"/>
      <c r="T10" s="90"/>
      <c r="U10" s="90"/>
      <c r="V10" s="91"/>
      <c r="W10" s="92"/>
      <c r="X10" s="92"/>
      <c r="Y10" s="93"/>
      <c r="Z10" s="90"/>
      <c r="AA10" s="90"/>
      <c r="AB10" s="91"/>
      <c r="AC10" s="92"/>
      <c r="AD10" s="92"/>
      <c r="AE10" s="93"/>
      <c r="AF10" s="99"/>
    </row>
    <row r="11" spans="1:32" s="2" customFormat="1" ht="12">
      <c r="A11" s="2">
        <v>26203930</v>
      </c>
      <c r="B11" s="117"/>
      <c r="C11" s="59"/>
      <c r="D11" s="59"/>
      <c r="E11" s="51"/>
      <c r="F11" s="49"/>
      <c r="G11" s="47"/>
      <c r="H11" s="53"/>
      <c r="I11" s="55"/>
      <c r="J11" s="57"/>
      <c r="K11" s="28"/>
      <c r="L11" s="61" t="e">
        <f>IF(AND((COUNT($G$9,$G$11,$G$13,$G$15,$G$17,$G$19,$G$21,$G$23,$G$25,$G$27,$G$29,$G$31,$G$33,$G$35,$G$37,$G$39,$G$41,$G$43,$G$45,$G$47,$G$49,$G$51,$G$53,$G$55,$G$57,$G$59,$G$61,$G$63,$G$65,$G$67)-RANK(G11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11" s="62">
        <f>IF(B11="","","1000")</f>
      </c>
      <c r="N11" s="62">
        <f>IF(B11="","",stake)</f>
      </c>
      <c r="O11" s="63"/>
      <c r="P11" s="10"/>
      <c r="Q11" s="10"/>
      <c r="R11" s="11"/>
      <c r="S11" s="12"/>
      <c r="T11" s="107"/>
      <c r="U11" s="108"/>
      <c r="V11" s="109"/>
      <c r="W11" s="107"/>
      <c r="X11" s="108"/>
      <c r="Y11" s="109"/>
      <c r="Z11" s="107"/>
      <c r="AA11" s="108"/>
      <c r="AB11" s="109"/>
      <c r="AC11" s="107"/>
      <c r="AD11" s="108"/>
      <c r="AE11" s="109"/>
      <c r="AF11" s="100">
        <f>_xlfn.IFERROR(100/G11,"")</f>
      </c>
    </row>
    <row r="12" spans="1:32" ht="12.75">
      <c r="A12" s="1">
        <v>26203930</v>
      </c>
      <c r="B12" s="118"/>
      <c r="C12" s="60"/>
      <c r="D12" s="60"/>
      <c r="E12" s="52"/>
      <c r="F12" s="50"/>
      <c r="G12" s="48"/>
      <c r="H12" s="54"/>
      <c r="I12" s="56"/>
      <c r="J12" s="58"/>
      <c r="K12" s="29"/>
      <c r="L12" s="119"/>
      <c r="M12" s="120"/>
      <c r="N12" s="120"/>
      <c r="O12" s="120"/>
      <c r="P12" s="120"/>
      <c r="Q12" s="120"/>
      <c r="R12" s="120"/>
      <c r="S12" s="121"/>
      <c r="T12" s="86"/>
      <c r="U12" s="86"/>
      <c r="V12" s="87"/>
      <c r="W12" s="88"/>
      <c r="X12" s="88"/>
      <c r="Y12" s="89"/>
      <c r="Z12" s="86"/>
      <c r="AA12" s="86"/>
      <c r="AB12" s="87"/>
      <c r="AC12" s="88"/>
      <c r="AD12" s="88"/>
      <c r="AE12" s="89"/>
      <c r="AF12" s="99"/>
    </row>
    <row r="13" spans="1:32" s="2" customFormat="1" ht="12">
      <c r="A13" s="2">
        <v>26962468</v>
      </c>
      <c r="B13" s="112"/>
      <c r="C13" s="64"/>
      <c r="D13" s="64"/>
      <c r="E13" s="65"/>
      <c r="F13" s="66"/>
      <c r="G13" s="67"/>
      <c r="H13" s="68"/>
      <c r="I13" s="69"/>
      <c r="J13" s="70"/>
      <c r="K13" s="71"/>
      <c r="L13" s="72" t="e">
        <f>IF(AND((COUNT($G$9,$G$11,$G$13,$G$15,$G$17,$G$19,$G$21,$G$23,$G$25,$G$27,$G$29,$G$31,$G$33,$G$35,$G$37,$G$39,$G$41,$G$43,$G$45,$G$47,$G$49,$G$51,$G$53,$G$55,$G$57,$G$59,$G$61,$G$63,$G$65,$G$67)-RANK(G13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13" s="73">
        <f>IF(B13="","","1000")</f>
      </c>
      <c r="N13" s="73">
        <f>IF(B13="","",stake)</f>
      </c>
      <c r="O13" s="74"/>
      <c r="P13" s="75"/>
      <c r="Q13" s="75"/>
      <c r="R13" s="76"/>
      <c r="S13" s="77"/>
      <c r="T13" s="107"/>
      <c r="U13" s="108"/>
      <c r="V13" s="109"/>
      <c r="W13" s="107"/>
      <c r="X13" s="108"/>
      <c r="Y13" s="109"/>
      <c r="Z13" s="107"/>
      <c r="AA13" s="108"/>
      <c r="AB13" s="109"/>
      <c r="AC13" s="107"/>
      <c r="AD13" s="108"/>
      <c r="AE13" s="109"/>
      <c r="AF13" s="100">
        <f>_xlfn.IFERROR(100/G13,"")</f>
      </c>
    </row>
    <row r="14" spans="1:32" ht="12.75">
      <c r="A14" s="1">
        <v>26962468</v>
      </c>
      <c r="B14" s="113"/>
      <c r="C14" s="78"/>
      <c r="D14" s="78"/>
      <c r="E14" s="79"/>
      <c r="F14" s="80"/>
      <c r="G14" s="81"/>
      <c r="H14" s="82"/>
      <c r="I14" s="83"/>
      <c r="J14" s="84"/>
      <c r="K14" s="85"/>
      <c r="L14" s="114"/>
      <c r="M14" s="115"/>
      <c r="N14" s="115"/>
      <c r="O14" s="115"/>
      <c r="P14" s="115"/>
      <c r="Q14" s="115"/>
      <c r="R14" s="115"/>
      <c r="S14" s="116"/>
      <c r="T14" s="90"/>
      <c r="U14" s="90"/>
      <c r="V14" s="91"/>
      <c r="W14" s="92"/>
      <c r="X14" s="92"/>
      <c r="Y14" s="93"/>
      <c r="Z14" s="90"/>
      <c r="AA14" s="90"/>
      <c r="AB14" s="91"/>
      <c r="AC14" s="92"/>
      <c r="AD14" s="92"/>
      <c r="AE14" s="93"/>
      <c r="AF14" s="99"/>
    </row>
    <row r="15" spans="1:32" s="2" customFormat="1" ht="12">
      <c r="A15" s="2">
        <v>27192919</v>
      </c>
      <c r="B15" s="117"/>
      <c r="C15" s="59"/>
      <c r="D15" s="59"/>
      <c r="E15" s="51"/>
      <c r="F15" s="49"/>
      <c r="G15" s="47"/>
      <c r="H15" s="53"/>
      <c r="I15" s="55"/>
      <c r="J15" s="57"/>
      <c r="K15" s="28"/>
      <c r="L15" s="61" t="e">
        <f>IF(AND((COUNT($G$9,$G$11,$G$13,$G$15,$G$17,$G$19,$G$21,$G$23,$G$25,$G$27,$G$29,$G$31,$G$33,$G$35,$G$37,$G$39,$G$41,$G$43,$G$45,$G$47,$G$49,$G$51,$G$53,$G$55,$G$57,$G$59,$G$61,$G$63,$G$65,$G$67)-RANK(G15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15" s="62">
        <f>IF(B15="","","1000")</f>
      </c>
      <c r="N15" s="62">
        <f>IF(B15="","",stake)</f>
      </c>
      <c r="O15" s="63"/>
      <c r="P15" s="10"/>
      <c r="Q15" s="10"/>
      <c r="R15" s="11"/>
      <c r="S15" s="12"/>
      <c r="T15" s="104"/>
      <c r="U15" s="105"/>
      <c r="V15" s="106"/>
      <c r="W15" s="104"/>
      <c r="X15" s="105"/>
      <c r="Y15" s="106"/>
      <c r="Z15" s="104"/>
      <c r="AA15" s="105"/>
      <c r="AB15" s="106"/>
      <c r="AC15" s="104"/>
      <c r="AD15" s="105"/>
      <c r="AE15" s="106"/>
      <c r="AF15" s="100">
        <f>_xlfn.IFERROR(100/G15,"")</f>
      </c>
    </row>
    <row r="16" spans="1:32" ht="12.75">
      <c r="A16" s="1">
        <v>27192919</v>
      </c>
      <c r="B16" s="118"/>
      <c r="C16" s="60"/>
      <c r="D16" s="60"/>
      <c r="E16" s="52"/>
      <c r="F16" s="50"/>
      <c r="G16" s="48"/>
      <c r="H16" s="54"/>
      <c r="I16" s="56"/>
      <c r="J16" s="58"/>
      <c r="K16" s="29"/>
      <c r="L16" s="119"/>
      <c r="M16" s="120"/>
      <c r="N16" s="120"/>
      <c r="O16" s="120"/>
      <c r="P16" s="120"/>
      <c r="Q16" s="120"/>
      <c r="R16" s="120"/>
      <c r="S16" s="121"/>
      <c r="T16" s="86"/>
      <c r="U16" s="86"/>
      <c r="V16" s="87"/>
      <c r="W16" s="88"/>
      <c r="X16" s="88"/>
      <c r="Y16" s="89"/>
      <c r="Z16" s="86"/>
      <c r="AA16" s="86"/>
      <c r="AB16" s="87"/>
      <c r="AC16" s="88"/>
      <c r="AD16" s="88"/>
      <c r="AE16" s="89"/>
      <c r="AF16" s="99"/>
    </row>
    <row r="17" spans="1:32" s="2" customFormat="1" ht="12">
      <c r="A17" s="2">
        <v>27192920</v>
      </c>
      <c r="B17" s="112"/>
      <c r="C17" s="64"/>
      <c r="D17" s="64"/>
      <c r="E17" s="65"/>
      <c r="F17" s="66"/>
      <c r="G17" s="67"/>
      <c r="H17" s="68"/>
      <c r="I17" s="69"/>
      <c r="J17" s="70"/>
      <c r="K17" s="71"/>
      <c r="L17" s="72" t="e">
        <f>IF(AND((COUNT($G$9,$G$11,$G$13,$G$15,$G$17,$G$19,$G$21,$G$23,$G$25,$G$27,$G$29,$G$31,$G$33,$G$35,$G$37,$G$39,$G$41,$G$43,$G$45,$G$47,$G$49,$G$51,$G$53,$G$55,$G$57,$G$59,$G$61,$G$63,$G$65,$G$67)-RANK(G17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17" s="73">
        <f>IF(B17="","","1000")</f>
      </c>
      <c r="N17" s="73">
        <f>IF(B17="","",stake)</f>
      </c>
      <c r="O17" s="74"/>
      <c r="P17" s="75"/>
      <c r="Q17" s="75"/>
      <c r="R17" s="76"/>
      <c r="S17" s="77"/>
      <c r="T17" s="107"/>
      <c r="U17" s="108"/>
      <c r="V17" s="109"/>
      <c r="W17" s="107"/>
      <c r="X17" s="108"/>
      <c r="Y17" s="109"/>
      <c r="Z17" s="107"/>
      <c r="AA17" s="108"/>
      <c r="AB17" s="109"/>
      <c r="AC17" s="107"/>
      <c r="AD17" s="108"/>
      <c r="AE17" s="109"/>
      <c r="AF17" s="100">
        <f>_xlfn.IFERROR(100/G17,"")</f>
      </c>
    </row>
    <row r="18" spans="1:32" ht="12.75">
      <c r="A18" s="1">
        <v>27192920</v>
      </c>
      <c r="B18" s="113"/>
      <c r="C18" s="78"/>
      <c r="D18" s="78"/>
      <c r="E18" s="79"/>
      <c r="F18" s="80"/>
      <c r="G18" s="81"/>
      <c r="H18" s="82"/>
      <c r="I18" s="83"/>
      <c r="J18" s="84"/>
      <c r="K18" s="85"/>
      <c r="L18" s="114"/>
      <c r="M18" s="115"/>
      <c r="N18" s="115"/>
      <c r="O18" s="115"/>
      <c r="P18" s="115"/>
      <c r="Q18" s="115"/>
      <c r="R18" s="115"/>
      <c r="S18" s="116"/>
      <c r="T18" s="90"/>
      <c r="U18" s="90"/>
      <c r="V18" s="91"/>
      <c r="W18" s="92"/>
      <c r="X18" s="92"/>
      <c r="Y18" s="93"/>
      <c r="Z18" s="90"/>
      <c r="AA18" s="90"/>
      <c r="AB18" s="91"/>
      <c r="AC18" s="92"/>
      <c r="AD18" s="92"/>
      <c r="AE18" s="93"/>
      <c r="AF18" s="99"/>
    </row>
    <row r="19" spans="1:32" s="2" customFormat="1" ht="12">
      <c r="A19" s="2">
        <v>26993258</v>
      </c>
      <c r="B19" s="117"/>
      <c r="C19" s="59"/>
      <c r="D19" s="59"/>
      <c r="E19" s="51"/>
      <c r="F19" s="49"/>
      <c r="G19" s="47"/>
      <c r="H19" s="53"/>
      <c r="I19" s="55"/>
      <c r="J19" s="57"/>
      <c r="K19" s="28"/>
      <c r="L19" s="61" t="e">
        <f>IF(AND((COUNT($G$9,$G$11,$G$13,$G$15,$G$17,$G$19,$G$21,$G$23,$G$25,$G$27,$G$29,$G$31,$G$33,$G$35,$G$37,$G$39,$G$41,$G$43,$G$45,$G$47,$G$49,$G$51,$G$53,$G$55,$G$57,$G$59,$G$61,$G$63,$G$65,$G$67)-RANK(G19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19" s="62">
        <f>IF(B19="","","1000")</f>
      </c>
      <c r="N19" s="62">
        <f>IF(B19="","",stake)</f>
      </c>
      <c r="O19" s="63"/>
      <c r="P19" s="10"/>
      <c r="Q19" s="10"/>
      <c r="R19" s="11"/>
      <c r="S19" s="12"/>
      <c r="T19" s="104"/>
      <c r="U19" s="105"/>
      <c r="V19" s="106"/>
      <c r="W19" s="104"/>
      <c r="X19" s="105"/>
      <c r="Y19" s="106"/>
      <c r="Z19" s="104"/>
      <c r="AA19" s="105"/>
      <c r="AB19" s="106"/>
      <c r="AC19" s="104"/>
      <c r="AD19" s="105"/>
      <c r="AE19" s="106"/>
      <c r="AF19" s="100">
        <f>_xlfn.IFERROR(100/G19,"")</f>
      </c>
    </row>
    <row r="20" spans="1:32" ht="12.75">
      <c r="A20" s="1">
        <v>26993258</v>
      </c>
      <c r="B20" s="118"/>
      <c r="C20" s="60"/>
      <c r="D20" s="60"/>
      <c r="E20" s="52"/>
      <c r="F20" s="50"/>
      <c r="G20" s="48"/>
      <c r="H20" s="54"/>
      <c r="I20" s="56"/>
      <c r="J20" s="58"/>
      <c r="K20" s="29"/>
      <c r="L20" s="119"/>
      <c r="M20" s="120"/>
      <c r="N20" s="120"/>
      <c r="O20" s="120"/>
      <c r="P20" s="120"/>
      <c r="Q20" s="120"/>
      <c r="R20" s="120"/>
      <c r="S20" s="121"/>
      <c r="T20" s="86"/>
      <c r="U20" s="86"/>
      <c r="V20" s="87"/>
      <c r="W20" s="88"/>
      <c r="X20" s="88"/>
      <c r="Y20" s="89"/>
      <c r="Z20" s="86"/>
      <c r="AA20" s="86"/>
      <c r="AB20" s="87"/>
      <c r="AC20" s="88"/>
      <c r="AD20" s="88"/>
      <c r="AE20" s="89"/>
      <c r="AF20" s="99"/>
    </row>
    <row r="21" spans="1:32" s="2" customFormat="1" ht="12">
      <c r="A21" s="2">
        <v>27192921</v>
      </c>
      <c r="B21" s="112"/>
      <c r="C21" s="64"/>
      <c r="D21" s="64"/>
      <c r="E21" s="65"/>
      <c r="F21" s="66"/>
      <c r="G21" s="67"/>
      <c r="H21" s="68"/>
      <c r="I21" s="69"/>
      <c r="J21" s="70"/>
      <c r="K21" s="71"/>
      <c r="L21" s="72" t="e">
        <f>IF(AND((COUNT($G$9,$G$11,$G$13,$G$15,$G$17,$G$19,$G$21,$G$23,$G$25,$G$27,$G$29,$G$31,$G$33,$G$35,$G$37,$G$39,$G$41,$G$43,$G$45,$G$47,$G$49,$G$51,$G$53,$G$55,$G$57,$G$59,$G$61,$G$63,$G$65,$G$67)-RANK(G21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21" s="73">
        <f>IF(B21="","","1000")</f>
      </c>
      <c r="N21" s="73">
        <f>IF(B21="","",stake)</f>
      </c>
      <c r="O21" s="74"/>
      <c r="P21" s="75"/>
      <c r="Q21" s="75"/>
      <c r="R21" s="76"/>
      <c r="S21" s="77"/>
      <c r="T21" s="107"/>
      <c r="U21" s="108"/>
      <c r="V21" s="109"/>
      <c r="W21" s="107"/>
      <c r="X21" s="108"/>
      <c r="Y21" s="109"/>
      <c r="Z21" s="107"/>
      <c r="AA21" s="108"/>
      <c r="AB21" s="109"/>
      <c r="AC21" s="107"/>
      <c r="AD21" s="108"/>
      <c r="AE21" s="109"/>
      <c r="AF21" s="100">
        <f>_xlfn.IFERROR(100/G21,"")</f>
      </c>
    </row>
    <row r="22" spans="1:32" ht="12.75">
      <c r="A22" s="1">
        <v>27192921</v>
      </c>
      <c r="B22" s="113"/>
      <c r="C22" s="78"/>
      <c r="D22" s="78"/>
      <c r="E22" s="79"/>
      <c r="F22" s="80"/>
      <c r="G22" s="81"/>
      <c r="H22" s="82"/>
      <c r="I22" s="83"/>
      <c r="J22" s="84"/>
      <c r="K22" s="85"/>
      <c r="L22" s="114"/>
      <c r="M22" s="115"/>
      <c r="N22" s="115"/>
      <c r="O22" s="115"/>
      <c r="P22" s="115"/>
      <c r="Q22" s="115"/>
      <c r="R22" s="115"/>
      <c r="S22" s="116"/>
      <c r="T22" s="90"/>
      <c r="U22" s="90"/>
      <c r="V22" s="91"/>
      <c r="W22" s="92"/>
      <c r="X22" s="92"/>
      <c r="Y22" s="93"/>
      <c r="Z22" s="90"/>
      <c r="AA22" s="90"/>
      <c r="AB22" s="91"/>
      <c r="AC22" s="92"/>
      <c r="AD22" s="92"/>
      <c r="AE22" s="93"/>
      <c r="AF22" s="99"/>
    </row>
    <row r="23" spans="2:32" s="2" customFormat="1" ht="12">
      <c r="B23" s="117"/>
      <c r="C23" s="59"/>
      <c r="D23" s="59"/>
      <c r="E23" s="51"/>
      <c r="F23" s="49"/>
      <c r="G23" s="47"/>
      <c r="H23" s="53"/>
      <c r="I23" s="55"/>
      <c r="J23" s="57"/>
      <c r="K23" s="28"/>
      <c r="L23" s="61" t="e">
        <f>IF(AND((COUNT($G$9,$G$11,$G$13,$G$15,$G$17,$G$19,$G$21,$G$23,$G$25,$G$27,$G$29,$G$31,$G$33,$G$35,$G$37,$G$39,$G$41,$G$43,$G$45,$G$47,$G$49,$G$51,$G$53,$G$55,$G$57,$G$59,$G$61,$G$63,$G$65,$G$67)-RANK(G23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23" s="62">
        <f>IF(B23="","","1000")</f>
      </c>
      <c r="N23" s="62">
        <f>IF(B23="","",stake)</f>
      </c>
      <c r="O23" s="63"/>
      <c r="P23" s="10"/>
      <c r="Q23" s="10"/>
      <c r="R23" s="11"/>
      <c r="S23" s="12"/>
      <c r="T23" s="104"/>
      <c r="U23" s="105"/>
      <c r="V23" s="106"/>
      <c r="W23" s="104"/>
      <c r="X23" s="105"/>
      <c r="Y23" s="106"/>
      <c r="Z23" s="104"/>
      <c r="AA23" s="105"/>
      <c r="AB23" s="106"/>
      <c r="AC23" s="104"/>
      <c r="AD23" s="105"/>
      <c r="AE23" s="106"/>
      <c r="AF23" s="100">
        <f>_xlfn.IFERROR(100/G23,"")</f>
      </c>
    </row>
    <row r="24" spans="1:32" ht="12.75">
      <c r="A24" s="1"/>
      <c r="B24" s="118"/>
      <c r="C24" s="60"/>
      <c r="D24" s="60"/>
      <c r="E24" s="52"/>
      <c r="F24" s="50"/>
      <c r="G24" s="48"/>
      <c r="H24" s="54"/>
      <c r="I24" s="56"/>
      <c r="J24" s="58"/>
      <c r="K24" s="29"/>
      <c r="L24" s="119"/>
      <c r="M24" s="120"/>
      <c r="N24" s="120"/>
      <c r="O24" s="120"/>
      <c r="P24" s="120"/>
      <c r="Q24" s="120"/>
      <c r="R24" s="120"/>
      <c r="S24" s="121"/>
      <c r="T24" s="86"/>
      <c r="U24" s="86"/>
      <c r="V24" s="87"/>
      <c r="W24" s="88"/>
      <c r="X24" s="88"/>
      <c r="Y24" s="89"/>
      <c r="Z24" s="86"/>
      <c r="AA24" s="86"/>
      <c r="AB24" s="87"/>
      <c r="AC24" s="88"/>
      <c r="AD24" s="88"/>
      <c r="AE24" s="89"/>
      <c r="AF24" s="99"/>
    </row>
    <row r="25" spans="2:32" s="2" customFormat="1" ht="12">
      <c r="B25" s="112"/>
      <c r="C25" s="64"/>
      <c r="D25" s="64"/>
      <c r="E25" s="65"/>
      <c r="F25" s="66"/>
      <c r="G25" s="67"/>
      <c r="H25" s="68"/>
      <c r="I25" s="69"/>
      <c r="J25" s="70"/>
      <c r="K25" s="71"/>
      <c r="L25" s="72" t="e">
        <f>IF(AND((COUNT($G$9,$G$11,$G$13,$G$15,$G$17,$G$19,$G$21,$G$23,$G$25,$G$27,$G$29,$G$31,$G$33,$G$35,$G$37,$G$39,$G$41,$G$43,$G$45,$G$47,$G$49,$G$51,$G$53,$G$55,$G$57,$G$59,$G$61,$G$63,$G$65,$G$67)-RANK(G25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25" s="73">
        <f>IF(B25="","","1000")</f>
      </c>
      <c r="N25" s="73">
        <f>IF(B25="","",stake)</f>
      </c>
      <c r="O25" s="74"/>
      <c r="P25" s="75"/>
      <c r="Q25" s="75"/>
      <c r="R25" s="76"/>
      <c r="S25" s="77"/>
      <c r="T25" s="107"/>
      <c r="U25" s="108"/>
      <c r="V25" s="109"/>
      <c r="W25" s="107"/>
      <c r="X25" s="108"/>
      <c r="Y25" s="109"/>
      <c r="Z25" s="107"/>
      <c r="AA25" s="108"/>
      <c r="AB25" s="109"/>
      <c r="AC25" s="107"/>
      <c r="AD25" s="108"/>
      <c r="AE25" s="109"/>
      <c r="AF25" s="100">
        <f>_xlfn.IFERROR(100/G25,"")</f>
      </c>
    </row>
    <row r="26" spans="1:32" ht="12.75">
      <c r="A26" s="1"/>
      <c r="B26" s="113"/>
      <c r="C26" s="78"/>
      <c r="D26" s="78"/>
      <c r="E26" s="79"/>
      <c r="F26" s="80"/>
      <c r="G26" s="81"/>
      <c r="H26" s="82"/>
      <c r="I26" s="83"/>
      <c r="J26" s="84"/>
      <c r="K26" s="85"/>
      <c r="L26" s="114"/>
      <c r="M26" s="122"/>
      <c r="N26" s="122"/>
      <c r="O26" s="122"/>
      <c r="P26" s="122"/>
      <c r="Q26" s="122"/>
      <c r="R26" s="122"/>
      <c r="S26" s="123"/>
      <c r="T26" s="90"/>
      <c r="U26" s="90"/>
      <c r="V26" s="91"/>
      <c r="W26" s="92"/>
      <c r="X26" s="92"/>
      <c r="Y26" s="93"/>
      <c r="Z26" s="90"/>
      <c r="AA26" s="90"/>
      <c r="AB26" s="91"/>
      <c r="AC26" s="92"/>
      <c r="AD26" s="92"/>
      <c r="AE26" s="93"/>
      <c r="AF26" s="99"/>
    </row>
    <row r="27" spans="2:32" s="2" customFormat="1" ht="12">
      <c r="B27" s="117"/>
      <c r="C27" s="59"/>
      <c r="D27" s="59"/>
      <c r="E27" s="51"/>
      <c r="F27" s="49"/>
      <c r="G27" s="47"/>
      <c r="H27" s="53"/>
      <c r="I27" s="55"/>
      <c r="J27" s="57"/>
      <c r="K27" s="28"/>
      <c r="L27" s="61" t="e">
        <f>IF(AND((COUNT($G$9,$G$11,$G$13,$G$15,$G$17,$G$19,$G$21,$G$23,$G$25,$G$27,$G$29,$G$31,$G$33,$G$35,$G$37,$G$39,$G$41,$G$43,$G$45,$G$47,$G$49,$G$51,$G$53,$G$55,$G$57,$G$59,$G$61,$G$63,$G$65,$G$67)-RANK(G27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27" s="62">
        <f>IF(B27="","","1000")</f>
      </c>
      <c r="N27" s="62">
        <f>IF(B27="","",stake)</f>
      </c>
      <c r="O27" s="63"/>
      <c r="P27" s="10"/>
      <c r="Q27" s="10"/>
      <c r="R27" s="11"/>
      <c r="S27" s="12"/>
      <c r="T27" s="104"/>
      <c r="U27" s="105"/>
      <c r="V27" s="106"/>
      <c r="W27" s="104"/>
      <c r="X27" s="105"/>
      <c r="Y27" s="106"/>
      <c r="Z27" s="104"/>
      <c r="AA27" s="105"/>
      <c r="AB27" s="106"/>
      <c r="AC27" s="104"/>
      <c r="AD27" s="105"/>
      <c r="AE27" s="106"/>
      <c r="AF27" s="100">
        <f>_xlfn.IFERROR(100/G27,"")</f>
      </c>
    </row>
    <row r="28" spans="1:32" ht="12.75">
      <c r="A28" s="1"/>
      <c r="B28" s="118"/>
      <c r="C28" s="60"/>
      <c r="D28" s="60"/>
      <c r="E28" s="52"/>
      <c r="F28" s="50"/>
      <c r="G28" s="48"/>
      <c r="H28" s="54"/>
      <c r="I28" s="56"/>
      <c r="J28" s="58"/>
      <c r="K28" s="29"/>
      <c r="L28" s="119"/>
      <c r="M28" s="120"/>
      <c r="N28" s="120"/>
      <c r="O28" s="120"/>
      <c r="P28" s="120"/>
      <c r="Q28" s="120"/>
      <c r="R28" s="120"/>
      <c r="S28" s="121"/>
      <c r="T28" s="86"/>
      <c r="U28" s="86"/>
      <c r="V28" s="87"/>
      <c r="W28" s="88"/>
      <c r="X28" s="88"/>
      <c r="Y28" s="89"/>
      <c r="Z28" s="86"/>
      <c r="AA28" s="86"/>
      <c r="AB28" s="87"/>
      <c r="AC28" s="88"/>
      <c r="AD28" s="88"/>
      <c r="AE28" s="89"/>
      <c r="AF28" s="99"/>
    </row>
    <row r="29" spans="2:32" s="2" customFormat="1" ht="12">
      <c r="B29" s="112"/>
      <c r="C29" s="64"/>
      <c r="D29" s="64"/>
      <c r="E29" s="65"/>
      <c r="F29" s="66"/>
      <c r="G29" s="67"/>
      <c r="H29" s="68"/>
      <c r="I29" s="69"/>
      <c r="J29" s="70"/>
      <c r="K29" s="71"/>
      <c r="L29" s="72" t="e">
        <f>IF(AND((COUNT($G$9,$G$11,$G$13,$G$15,$G$17,$G$19,$G$21,$G$23,$G$25,$G$27,$G$29,$G$31,$G$33,$G$35,$G$37,$G$39,$G$41,$G$43,$G$45,$G$47,$G$49,$G$51,$G$53,$G$55,$G$57,$G$59,$G$61,$G$63,$G$65,$G$67)-RANK(G29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29" s="73">
        <f>IF(B29="","","1000")</f>
      </c>
      <c r="N29" s="73">
        <f>IF(B29="","",stake)</f>
      </c>
      <c r="O29" s="74"/>
      <c r="P29" s="75"/>
      <c r="Q29" s="75"/>
      <c r="R29" s="76"/>
      <c r="S29" s="77"/>
      <c r="T29" s="107"/>
      <c r="U29" s="108"/>
      <c r="V29" s="109"/>
      <c r="W29" s="107"/>
      <c r="X29" s="108"/>
      <c r="Y29" s="109"/>
      <c r="Z29" s="107"/>
      <c r="AA29" s="108"/>
      <c r="AB29" s="109"/>
      <c r="AC29" s="107"/>
      <c r="AD29" s="108"/>
      <c r="AE29" s="109"/>
      <c r="AF29" s="100">
        <f>_xlfn.IFERROR(100/G29,"")</f>
      </c>
    </row>
    <row r="30" spans="1:32" ht="12.75">
      <c r="A30" s="1"/>
      <c r="B30" s="113"/>
      <c r="C30" s="78"/>
      <c r="D30" s="78"/>
      <c r="E30" s="79"/>
      <c r="F30" s="80"/>
      <c r="G30" s="81"/>
      <c r="H30" s="82"/>
      <c r="I30" s="83"/>
      <c r="J30" s="84"/>
      <c r="K30" s="85"/>
      <c r="L30" s="114"/>
      <c r="M30" s="115"/>
      <c r="N30" s="115"/>
      <c r="O30" s="115"/>
      <c r="P30" s="115"/>
      <c r="Q30" s="115"/>
      <c r="R30" s="115"/>
      <c r="S30" s="116"/>
      <c r="T30" s="90"/>
      <c r="U30" s="90"/>
      <c r="V30" s="91"/>
      <c r="W30" s="92"/>
      <c r="X30" s="92"/>
      <c r="Y30" s="93"/>
      <c r="Z30" s="90"/>
      <c r="AA30" s="90"/>
      <c r="AB30" s="91"/>
      <c r="AC30" s="92"/>
      <c r="AD30" s="92"/>
      <c r="AE30" s="93"/>
      <c r="AF30" s="99"/>
    </row>
    <row r="31" spans="2:32" s="2" customFormat="1" ht="12">
      <c r="B31" s="117"/>
      <c r="C31" s="59"/>
      <c r="D31" s="59"/>
      <c r="E31" s="51"/>
      <c r="F31" s="49"/>
      <c r="G31" s="47"/>
      <c r="H31" s="53"/>
      <c r="I31" s="55"/>
      <c r="J31" s="57"/>
      <c r="K31" s="28"/>
      <c r="L31" s="61" t="e">
        <f>IF(AND((COUNT($G$9,$G$11,$G$13,$G$15,$G$17,$G$19,$G$21,$G$23,$G$25,$G$27,$G$29,$G$31,$G$33,$G$35,$G$37,$G$39,$G$41,$G$43,$G$45,$G$47,$G$49,$G$51,$G$53,$G$55,$G$57,$G$59,$G$61,$G$63,$G$65,$G$67)-RANK(G31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31" s="62">
        <f>IF(B31="","","1000")</f>
      </c>
      <c r="N31" s="62">
        <f>IF(B31="","",stake)</f>
      </c>
      <c r="O31" s="63"/>
      <c r="P31" s="10"/>
      <c r="Q31" s="10"/>
      <c r="R31" s="11"/>
      <c r="S31" s="12"/>
      <c r="T31" s="104"/>
      <c r="U31" s="105"/>
      <c r="V31" s="106"/>
      <c r="W31" s="104"/>
      <c r="X31" s="105"/>
      <c r="Y31" s="106"/>
      <c r="Z31" s="104"/>
      <c r="AA31" s="105"/>
      <c r="AB31" s="106"/>
      <c r="AC31" s="104"/>
      <c r="AD31" s="105"/>
      <c r="AE31" s="106"/>
      <c r="AF31" s="100">
        <f>_xlfn.IFERROR(100/G31,"")</f>
      </c>
    </row>
    <row r="32" spans="1:32" ht="12.75">
      <c r="A32" s="1"/>
      <c r="B32" s="118"/>
      <c r="C32" s="60"/>
      <c r="D32" s="60"/>
      <c r="E32" s="52"/>
      <c r="F32" s="50"/>
      <c r="G32" s="48"/>
      <c r="H32" s="54"/>
      <c r="I32" s="56"/>
      <c r="J32" s="58"/>
      <c r="K32" s="29"/>
      <c r="L32" s="119"/>
      <c r="M32" s="120"/>
      <c r="N32" s="120"/>
      <c r="O32" s="120"/>
      <c r="P32" s="120"/>
      <c r="Q32" s="120"/>
      <c r="R32" s="120"/>
      <c r="S32" s="121"/>
      <c r="T32" s="86"/>
      <c r="U32" s="86"/>
      <c r="V32" s="87"/>
      <c r="W32" s="88"/>
      <c r="X32" s="88"/>
      <c r="Y32" s="89"/>
      <c r="Z32" s="86"/>
      <c r="AA32" s="86"/>
      <c r="AB32" s="87"/>
      <c r="AC32" s="88"/>
      <c r="AD32" s="88"/>
      <c r="AE32" s="89"/>
      <c r="AF32" s="99"/>
    </row>
    <row r="33" spans="2:32" s="2" customFormat="1" ht="12">
      <c r="B33" s="112"/>
      <c r="C33" s="64"/>
      <c r="D33" s="64"/>
      <c r="E33" s="65"/>
      <c r="F33" s="66"/>
      <c r="G33" s="67"/>
      <c r="H33" s="68"/>
      <c r="I33" s="69"/>
      <c r="J33" s="70"/>
      <c r="K33" s="71"/>
      <c r="L33" s="72" t="e">
        <f>IF(AND((COUNT($G$9,$G$11,$G$13,$G$15,$G$17,$G$19,$G$21,$G$23,$G$25,$G$27,$G$29,$G$31,$G$33,$G$35,$G$37,$G$39,$G$41,$G$43,$G$45,$G$47,$G$49,$G$51,$G$53,$G$55,$G$57,$G$59,$G$61,$G$63,$G$65,$G$67)-RANK(G33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33" s="73">
        <f>IF(B33="","","1000")</f>
      </c>
      <c r="N33" s="73">
        <f>IF(B33="","",stake)</f>
      </c>
      <c r="O33" s="74"/>
      <c r="P33" s="75"/>
      <c r="Q33" s="75"/>
      <c r="R33" s="76"/>
      <c r="S33" s="77"/>
      <c r="T33" s="107"/>
      <c r="U33" s="108"/>
      <c r="V33" s="109"/>
      <c r="W33" s="107"/>
      <c r="X33" s="108"/>
      <c r="Y33" s="109"/>
      <c r="Z33" s="107"/>
      <c r="AA33" s="108"/>
      <c r="AB33" s="109"/>
      <c r="AC33" s="107"/>
      <c r="AD33" s="108"/>
      <c r="AE33" s="109"/>
      <c r="AF33" s="100">
        <f>_xlfn.IFERROR(100/G33,"")</f>
      </c>
    </row>
    <row r="34" spans="1:32" ht="12.75">
      <c r="A34" s="1"/>
      <c r="B34" s="113"/>
      <c r="C34" s="78"/>
      <c r="D34" s="78"/>
      <c r="E34" s="79"/>
      <c r="F34" s="80"/>
      <c r="G34" s="81"/>
      <c r="H34" s="82"/>
      <c r="I34" s="83"/>
      <c r="J34" s="84"/>
      <c r="K34" s="85"/>
      <c r="L34" s="114"/>
      <c r="M34" s="115"/>
      <c r="N34" s="115"/>
      <c r="O34" s="115"/>
      <c r="P34" s="115"/>
      <c r="Q34" s="115"/>
      <c r="R34" s="115"/>
      <c r="S34" s="116"/>
      <c r="T34" s="90"/>
      <c r="U34" s="90"/>
      <c r="V34" s="91"/>
      <c r="W34" s="92"/>
      <c r="X34" s="92"/>
      <c r="Y34" s="93"/>
      <c r="Z34" s="90"/>
      <c r="AA34" s="90"/>
      <c r="AB34" s="91"/>
      <c r="AC34" s="92"/>
      <c r="AD34" s="92"/>
      <c r="AE34" s="93"/>
      <c r="AF34" s="99"/>
    </row>
    <row r="35" spans="2:32" s="2" customFormat="1" ht="12">
      <c r="B35" s="117"/>
      <c r="C35" s="59"/>
      <c r="D35" s="59"/>
      <c r="E35" s="51"/>
      <c r="F35" s="49"/>
      <c r="G35" s="47"/>
      <c r="H35" s="53"/>
      <c r="I35" s="55"/>
      <c r="J35" s="57"/>
      <c r="K35" s="28"/>
      <c r="L35" s="61" t="e">
        <f>IF(AND((COUNT($G$9,$G$11,$G$13,$G$15,$G$17,$G$19,$G$21,$G$23,$G$25,$G$27,$G$29,$G$31,$G$33,$G$35,$G$37,$G$39,$G$41,$G$43,$G$45,$G$47,$G$49,$G$51,$G$53,$G$55,$G$57,$G$59,$G$61,$G$63,$G$65,$G$67)-RANK(G35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35" s="62">
        <f>IF(B35="","","1000")</f>
      </c>
      <c r="N35" s="62">
        <f>IF(B35="","",stake)</f>
      </c>
      <c r="O35" s="63"/>
      <c r="P35" s="10"/>
      <c r="Q35" s="10"/>
      <c r="R35" s="11"/>
      <c r="S35" s="12"/>
      <c r="T35" s="104"/>
      <c r="U35" s="105"/>
      <c r="V35" s="106"/>
      <c r="W35" s="104"/>
      <c r="X35" s="105"/>
      <c r="Y35" s="106"/>
      <c r="Z35" s="104"/>
      <c r="AA35" s="105"/>
      <c r="AB35" s="106"/>
      <c r="AC35" s="104"/>
      <c r="AD35" s="105"/>
      <c r="AE35" s="106"/>
      <c r="AF35" s="100">
        <f>_xlfn.IFERROR(100/G35,"")</f>
      </c>
    </row>
    <row r="36" spans="1:32" ht="12.75">
      <c r="A36" s="1"/>
      <c r="B36" s="118"/>
      <c r="C36" s="60"/>
      <c r="D36" s="60"/>
      <c r="E36" s="52"/>
      <c r="F36" s="50"/>
      <c r="G36" s="48"/>
      <c r="H36" s="54"/>
      <c r="I36" s="56"/>
      <c r="J36" s="58"/>
      <c r="K36" s="29"/>
      <c r="L36" s="119"/>
      <c r="M36" s="120"/>
      <c r="N36" s="120"/>
      <c r="O36" s="120"/>
      <c r="P36" s="120"/>
      <c r="Q36" s="120"/>
      <c r="R36" s="120"/>
      <c r="S36" s="121"/>
      <c r="T36" s="86"/>
      <c r="U36" s="86"/>
      <c r="V36" s="87"/>
      <c r="W36" s="88"/>
      <c r="X36" s="88"/>
      <c r="Y36" s="89"/>
      <c r="Z36" s="86"/>
      <c r="AA36" s="86"/>
      <c r="AB36" s="87"/>
      <c r="AC36" s="88"/>
      <c r="AD36" s="88"/>
      <c r="AE36" s="89"/>
      <c r="AF36" s="99"/>
    </row>
    <row r="37" spans="2:32" s="2" customFormat="1" ht="12">
      <c r="B37" s="112"/>
      <c r="C37" s="64"/>
      <c r="D37" s="64"/>
      <c r="E37" s="65"/>
      <c r="F37" s="66"/>
      <c r="G37" s="67"/>
      <c r="H37" s="68"/>
      <c r="I37" s="69"/>
      <c r="J37" s="70"/>
      <c r="K37" s="71"/>
      <c r="L37" s="72" t="e">
        <f>IF(AND((COUNT($G$9,$G$11,$G$13,$G$15,$G$17,$G$19,$G$21,$G$23,$G$25,$G$27,$G$29,$G$31,$G$33,$G$35,$G$37,$G$39,$G$41,$G$43,$G$45,$G$47,$G$49,$G$51,$G$53,$G$55,$G$57,$G$59,$G$61,$G$63,$G$65,$G$67)-RANK(G37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37" s="73">
        <f>IF(B37="","","1000")</f>
      </c>
      <c r="N37" s="73">
        <f>IF(B37="","",stake)</f>
      </c>
      <c r="O37" s="74"/>
      <c r="P37" s="75"/>
      <c r="Q37" s="75"/>
      <c r="R37" s="76"/>
      <c r="S37" s="77"/>
      <c r="T37" s="107"/>
      <c r="U37" s="108"/>
      <c r="V37" s="109"/>
      <c r="W37" s="107"/>
      <c r="X37" s="108"/>
      <c r="Y37" s="109"/>
      <c r="Z37" s="107"/>
      <c r="AA37" s="108"/>
      <c r="AB37" s="109"/>
      <c r="AC37" s="107"/>
      <c r="AD37" s="108"/>
      <c r="AE37" s="109"/>
      <c r="AF37" s="100">
        <f>_xlfn.IFERROR(100/G37,"")</f>
      </c>
    </row>
    <row r="38" spans="1:32" ht="12.75">
      <c r="A38" s="1"/>
      <c r="B38" s="113"/>
      <c r="C38" s="78"/>
      <c r="D38" s="78"/>
      <c r="E38" s="79"/>
      <c r="F38" s="80"/>
      <c r="G38" s="81"/>
      <c r="H38" s="82"/>
      <c r="I38" s="83"/>
      <c r="J38" s="84"/>
      <c r="K38" s="85"/>
      <c r="L38" s="114"/>
      <c r="M38" s="115"/>
      <c r="N38" s="115"/>
      <c r="O38" s="115"/>
      <c r="P38" s="115"/>
      <c r="Q38" s="115"/>
      <c r="R38" s="115"/>
      <c r="S38" s="116"/>
      <c r="T38" s="90"/>
      <c r="U38" s="90"/>
      <c r="V38" s="91"/>
      <c r="W38" s="92"/>
      <c r="X38" s="92"/>
      <c r="Y38" s="93"/>
      <c r="Z38" s="90"/>
      <c r="AA38" s="90"/>
      <c r="AB38" s="91"/>
      <c r="AC38" s="92"/>
      <c r="AD38" s="92"/>
      <c r="AE38" s="93"/>
      <c r="AF38" s="99"/>
    </row>
    <row r="39" spans="2:32" s="2" customFormat="1" ht="12">
      <c r="B39" s="117"/>
      <c r="C39" s="59"/>
      <c r="D39" s="59"/>
      <c r="E39" s="51"/>
      <c r="F39" s="49"/>
      <c r="G39" s="47"/>
      <c r="H39" s="53"/>
      <c r="I39" s="55"/>
      <c r="J39" s="57"/>
      <c r="K39" s="28"/>
      <c r="L39" s="61" t="e">
        <f>IF(AND((COUNT($G$9,$G$11,$G$13,$G$15,$G$17,$G$19,$G$21,$G$23,$G$25,$G$27,$G$29,$G$31,$G$33,$G$35,$G$37,$G$39,$G$41,$G$43,$G$45,$G$47,$G$49,$G$51,$G$53,$G$55,$G$57,$G$59,$G$61,$G$63,$G$65,$G$67)-RANK(G39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39" s="62">
        <f>IF(B39="","","1000")</f>
      </c>
      <c r="N39" s="62">
        <f>IF(B39="","",stake)</f>
      </c>
      <c r="O39" s="63"/>
      <c r="P39" s="10"/>
      <c r="Q39" s="10"/>
      <c r="R39" s="11"/>
      <c r="S39" s="12"/>
      <c r="T39" s="104"/>
      <c r="U39" s="105"/>
      <c r="V39" s="106"/>
      <c r="W39" s="104"/>
      <c r="X39" s="105"/>
      <c r="Y39" s="106"/>
      <c r="Z39" s="104"/>
      <c r="AA39" s="105"/>
      <c r="AB39" s="106"/>
      <c r="AC39" s="104"/>
      <c r="AD39" s="105"/>
      <c r="AE39" s="106"/>
      <c r="AF39" s="100">
        <f>_xlfn.IFERROR(100/G39,"")</f>
      </c>
    </row>
    <row r="40" spans="1:32" ht="12.75">
      <c r="A40" s="1"/>
      <c r="B40" s="118"/>
      <c r="C40" s="60"/>
      <c r="D40" s="60"/>
      <c r="E40" s="52"/>
      <c r="F40" s="50"/>
      <c r="G40" s="48"/>
      <c r="H40" s="54"/>
      <c r="I40" s="56"/>
      <c r="J40" s="58"/>
      <c r="K40" s="29"/>
      <c r="L40" s="119"/>
      <c r="M40" s="120"/>
      <c r="N40" s="120"/>
      <c r="O40" s="120"/>
      <c r="P40" s="120"/>
      <c r="Q40" s="120"/>
      <c r="R40" s="120"/>
      <c r="S40" s="121"/>
      <c r="T40" s="86"/>
      <c r="U40" s="86"/>
      <c r="V40" s="87"/>
      <c r="W40" s="88"/>
      <c r="X40" s="88"/>
      <c r="Y40" s="89"/>
      <c r="Z40" s="86"/>
      <c r="AA40" s="86"/>
      <c r="AB40" s="87"/>
      <c r="AC40" s="88"/>
      <c r="AD40" s="88"/>
      <c r="AE40" s="89"/>
      <c r="AF40" s="99"/>
    </row>
    <row r="41" spans="2:32" s="2" customFormat="1" ht="12">
      <c r="B41" s="112"/>
      <c r="C41" s="64"/>
      <c r="D41" s="64"/>
      <c r="E41" s="65"/>
      <c r="F41" s="66"/>
      <c r="G41" s="67"/>
      <c r="H41" s="68"/>
      <c r="I41" s="69"/>
      <c r="J41" s="70"/>
      <c r="K41" s="71"/>
      <c r="L41" s="72" t="e">
        <f>IF(AND((COUNT($G$9,$G$11,$G$13,$G$15,$G$17,$G$19,$G$21,$G$23,$G$25,$G$27,$G$29,$G$31,$G$33,$G$35,$G$37,$G$39,$G$41,$G$43,$G$45,$G$47,$G$49,$G$51,$G$53,$G$55,$G$57,$G$59,$G$61,$G$63,$G$65,$G$67)-RANK(G41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41" s="73">
        <f>IF(B41="","","1000")</f>
      </c>
      <c r="N41" s="73">
        <f>IF(B41="","",stake)</f>
      </c>
      <c r="O41" s="74"/>
      <c r="P41" s="75"/>
      <c r="Q41" s="75"/>
      <c r="R41" s="76"/>
      <c r="S41" s="77"/>
      <c r="T41" s="107"/>
      <c r="U41" s="108"/>
      <c r="V41" s="109"/>
      <c r="W41" s="107"/>
      <c r="X41" s="108"/>
      <c r="Y41" s="109"/>
      <c r="Z41" s="107"/>
      <c r="AA41" s="108"/>
      <c r="AB41" s="109"/>
      <c r="AC41" s="107"/>
      <c r="AD41" s="108"/>
      <c r="AE41" s="109"/>
      <c r="AF41" s="100">
        <f>_xlfn.IFERROR(100/G41,"")</f>
      </c>
    </row>
    <row r="42" spans="1:32" ht="12.75">
      <c r="A42" s="1"/>
      <c r="B42" s="113"/>
      <c r="C42" s="78"/>
      <c r="D42" s="78"/>
      <c r="E42" s="79"/>
      <c r="F42" s="80"/>
      <c r="G42" s="81"/>
      <c r="H42" s="82"/>
      <c r="I42" s="83"/>
      <c r="J42" s="84"/>
      <c r="K42" s="85"/>
      <c r="L42" s="114"/>
      <c r="M42" s="115"/>
      <c r="N42" s="115"/>
      <c r="O42" s="115"/>
      <c r="P42" s="115"/>
      <c r="Q42" s="115"/>
      <c r="R42" s="115"/>
      <c r="S42" s="116"/>
      <c r="T42" s="90"/>
      <c r="U42" s="90"/>
      <c r="V42" s="91"/>
      <c r="W42" s="92"/>
      <c r="X42" s="92"/>
      <c r="Y42" s="93"/>
      <c r="Z42" s="90"/>
      <c r="AA42" s="90"/>
      <c r="AB42" s="91"/>
      <c r="AC42" s="92"/>
      <c r="AD42" s="92"/>
      <c r="AE42" s="93"/>
      <c r="AF42" s="99"/>
    </row>
    <row r="43" spans="2:32" s="2" customFormat="1" ht="12">
      <c r="B43" s="117"/>
      <c r="C43" s="59"/>
      <c r="D43" s="59"/>
      <c r="E43" s="51"/>
      <c r="F43" s="49"/>
      <c r="G43" s="47"/>
      <c r="H43" s="53"/>
      <c r="I43" s="55"/>
      <c r="J43" s="57"/>
      <c r="K43" s="28"/>
      <c r="L43" s="61" t="e">
        <f>IF(AND((COUNT($G$9,$G$11,$G$13,$G$15,$G$17,$G$19,$G$21,$G$23,$G$25,$G$27,$G$29,$G$31,$G$33,$G$35,$G$37,$G$39,$G$41,$G$43,$G$45,$G$47,$G$49,$G$51,$G$53,$G$55,$G$57,$G$59,$G$61,$G$63,$G$65,$G$67)-RANK(G43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43" s="62">
        <f>IF(B43="","","1000")</f>
      </c>
      <c r="N43" s="62">
        <f>IF(B43="","",stake)</f>
      </c>
      <c r="O43" s="63"/>
      <c r="P43" s="10"/>
      <c r="Q43" s="10"/>
      <c r="R43" s="11"/>
      <c r="S43" s="12"/>
      <c r="T43" s="104"/>
      <c r="U43" s="105"/>
      <c r="V43" s="106"/>
      <c r="W43" s="104"/>
      <c r="X43" s="105"/>
      <c r="Y43" s="106"/>
      <c r="Z43" s="104"/>
      <c r="AA43" s="105"/>
      <c r="AB43" s="106"/>
      <c r="AC43" s="104"/>
      <c r="AD43" s="105"/>
      <c r="AE43" s="106"/>
      <c r="AF43" s="100">
        <f>_xlfn.IFERROR(100/G43,"")</f>
      </c>
    </row>
    <row r="44" spans="1:32" ht="12.75">
      <c r="A44" s="1"/>
      <c r="B44" s="118"/>
      <c r="C44" s="60"/>
      <c r="D44" s="60"/>
      <c r="E44" s="52"/>
      <c r="F44" s="50"/>
      <c r="G44" s="48"/>
      <c r="H44" s="54"/>
      <c r="I44" s="56"/>
      <c r="J44" s="58"/>
      <c r="K44" s="29"/>
      <c r="L44" s="119"/>
      <c r="M44" s="120"/>
      <c r="N44" s="120"/>
      <c r="O44" s="120"/>
      <c r="P44" s="120"/>
      <c r="Q44" s="120"/>
      <c r="R44" s="120"/>
      <c r="S44" s="121"/>
      <c r="T44" s="86"/>
      <c r="U44" s="86"/>
      <c r="V44" s="87"/>
      <c r="W44" s="88"/>
      <c r="X44" s="88"/>
      <c r="Y44" s="89"/>
      <c r="Z44" s="86"/>
      <c r="AA44" s="86"/>
      <c r="AB44" s="87"/>
      <c r="AC44" s="88"/>
      <c r="AD44" s="88"/>
      <c r="AE44" s="89"/>
      <c r="AF44" s="99"/>
    </row>
    <row r="45" spans="2:32" s="2" customFormat="1" ht="12">
      <c r="B45" s="112"/>
      <c r="C45" s="64"/>
      <c r="D45" s="64"/>
      <c r="E45" s="65"/>
      <c r="F45" s="66"/>
      <c r="G45" s="67"/>
      <c r="H45" s="68"/>
      <c r="I45" s="69"/>
      <c r="J45" s="70"/>
      <c r="K45" s="71"/>
      <c r="L45" s="72" t="e">
        <f>IF(AND((COUNT($G$9,$G$11,$G$13,$G$15,$G$17,$G$19,$G$21,$G$23,$G$25,$G$27,$G$29,$G$31,$G$33,$G$35,$G$37,$G$39,$G$41,$G$43,$G$45,$G$47,$G$49,$G$51,$G$53,$G$55,$G$57,$G$59,$G$61,$G$63,$G$65,$G$67)-RANK(G45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45" s="73">
        <f>IF(B45="","","1000")</f>
      </c>
      <c r="N45" s="73">
        <f>IF(B45="","",stake)</f>
      </c>
      <c r="O45" s="74"/>
      <c r="P45" s="75"/>
      <c r="Q45" s="75"/>
      <c r="R45" s="76"/>
      <c r="S45" s="77"/>
      <c r="T45" s="107"/>
      <c r="U45" s="108"/>
      <c r="V45" s="109"/>
      <c r="W45" s="107"/>
      <c r="X45" s="108"/>
      <c r="Y45" s="109"/>
      <c r="Z45" s="107"/>
      <c r="AA45" s="108"/>
      <c r="AB45" s="109"/>
      <c r="AC45" s="107"/>
      <c r="AD45" s="108"/>
      <c r="AE45" s="109"/>
      <c r="AF45" s="100">
        <f>_xlfn.IFERROR(100/G45,"")</f>
      </c>
    </row>
    <row r="46" spans="1:32" ht="12.75">
      <c r="A46" s="1"/>
      <c r="B46" s="113"/>
      <c r="C46" s="78"/>
      <c r="D46" s="78"/>
      <c r="E46" s="79"/>
      <c r="F46" s="80"/>
      <c r="G46" s="81"/>
      <c r="H46" s="82"/>
      <c r="I46" s="83"/>
      <c r="J46" s="84"/>
      <c r="K46" s="85"/>
      <c r="L46" s="114"/>
      <c r="M46" s="115"/>
      <c r="N46" s="115"/>
      <c r="O46" s="115"/>
      <c r="P46" s="115"/>
      <c r="Q46" s="115"/>
      <c r="R46" s="115"/>
      <c r="S46" s="116"/>
      <c r="T46" s="90"/>
      <c r="U46" s="90"/>
      <c r="V46" s="91"/>
      <c r="W46" s="92"/>
      <c r="X46" s="92"/>
      <c r="Y46" s="93"/>
      <c r="Z46" s="90"/>
      <c r="AA46" s="90"/>
      <c r="AB46" s="91"/>
      <c r="AC46" s="92"/>
      <c r="AD46" s="92"/>
      <c r="AE46" s="93"/>
      <c r="AF46" s="99"/>
    </row>
    <row r="47" spans="2:32" s="2" customFormat="1" ht="12">
      <c r="B47" s="117"/>
      <c r="C47" s="59"/>
      <c r="D47" s="59"/>
      <c r="E47" s="51"/>
      <c r="F47" s="49"/>
      <c r="G47" s="47"/>
      <c r="H47" s="53"/>
      <c r="I47" s="55"/>
      <c r="J47" s="57"/>
      <c r="K47" s="28"/>
      <c r="L47" s="61" t="e">
        <f>IF(AND((COUNT($G$9,$G$11,$G$13,$G$15,$G$17,$G$19,$G$21,$G$23,$G$25,$G$27,$G$29,$G$31,$G$33,$G$35,$G$37,$G$39,$G$41,$G$43,$G$45,$G$47,$G$49,$G$51,$G$53,$G$55,$G$57,$G$59,$G$61,$G$63,$G$65,$G$67)-RANK(G47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47" s="62">
        <f>IF(B47="","","1000")</f>
      </c>
      <c r="N47" s="62">
        <f>IF(B47="","",stake)</f>
      </c>
      <c r="O47" s="63"/>
      <c r="P47" s="10"/>
      <c r="Q47" s="10"/>
      <c r="R47" s="11"/>
      <c r="S47" s="12"/>
      <c r="T47" s="104"/>
      <c r="U47" s="105"/>
      <c r="V47" s="106"/>
      <c r="W47" s="104"/>
      <c r="X47" s="105"/>
      <c r="Y47" s="106"/>
      <c r="Z47" s="104"/>
      <c r="AA47" s="105"/>
      <c r="AB47" s="106"/>
      <c r="AC47" s="104"/>
      <c r="AD47" s="105"/>
      <c r="AE47" s="106"/>
      <c r="AF47" s="100">
        <f>_xlfn.IFERROR(100/G47,"")</f>
      </c>
    </row>
    <row r="48" spans="1:32" ht="12.75">
      <c r="A48" s="1"/>
      <c r="B48" s="118"/>
      <c r="C48" s="60"/>
      <c r="D48" s="60"/>
      <c r="E48" s="52"/>
      <c r="F48" s="50"/>
      <c r="G48" s="48"/>
      <c r="H48" s="54"/>
      <c r="I48" s="56"/>
      <c r="J48" s="58"/>
      <c r="K48" s="29"/>
      <c r="L48" s="119"/>
      <c r="M48" s="120"/>
      <c r="N48" s="120"/>
      <c r="O48" s="120"/>
      <c r="P48" s="120"/>
      <c r="Q48" s="120"/>
      <c r="R48" s="120"/>
      <c r="S48" s="121"/>
      <c r="T48" s="86"/>
      <c r="U48" s="86"/>
      <c r="V48" s="87"/>
      <c r="W48" s="88"/>
      <c r="X48" s="88"/>
      <c r="Y48" s="89"/>
      <c r="Z48" s="86"/>
      <c r="AA48" s="86"/>
      <c r="AB48" s="87"/>
      <c r="AC48" s="88"/>
      <c r="AD48" s="88"/>
      <c r="AE48" s="89"/>
      <c r="AF48" s="99"/>
    </row>
    <row r="49" spans="2:32" s="2" customFormat="1" ht="12">
      <c r="B49" s="112"/>
      <c r="C49" s="64"/>
      <c r="D49" s="64"/>
      <c r="E49" s="65"/>
      <c r="F49" s="66"/>
      <c r="G49" s="67"/>
      <c r="H49" s="68"/>
      <c r="I49" s="69"/>
      <c r="J49" s="70"/>
      <c r="K49" s="71"/>
      <c r="L49" s="72" t="e">
        <f>IF(AND((COUNT($G$9,$G$11,$G$13,$G$15,$G$17,$G$19,$G$21,$G$23,$G$25,$G$27,$G$29,$G$31,$G$33,$G$35,$G$37,$G$39,$G$41,$G$43,$G$45,$G$47,$G$49,$G$51,$G$53,$G$55,$G$57,$G$59,$G$61,$G$63,$G$65,$G$67)-RANK(G49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49" s="73">
        <f>IF(B49="","","1000")</f>
      </c>
      <c r="N49" s="73">
        <f>IF(B49="","",stake)</f>
      </c>
      <c r="O49" s="74"/>
      <c r="P49" s="75"/>
      <c r="Q49" s="75"/>
      <c r="R49" s="76"/>
      <c r="S49" s="77"/>
      <c r="T49" s="107"/>
      <c r="U49" s="108"/>
      <c r="V49" s="109"/>
      <c r="W49" s="107"/>
      <c r="X49" s="108"/>
      <c r="Y49" s="109"/>
      <c r="Z49" s="107"/>
      <c r="AA49" s="108"/>
      <c r="AB49" s="109"/>
      <c r="AC49" s="107"/>
      <c r="AD49" s="108"/>
      <c r="AE49" s="109"/>
      <c r="AF49" s="100">
        <f>_xlfn.IFERROR(100/G49,"")</f>
      </c>
    </row>
    <row r="50" spans="1:32" ht="12.75">
      <c r="A50" s="1"/>
      <c r="B50" s="113"/>
      <c r="C50" s="78"/>
      <c r="D50" s="78"/>
      <c r="E50" s="79"/>
      <c r="F50" s="80"/>
      <c r="G50" s="81"/>
      <c r="H50" s="82"/>
      <c r="I50" s="83"/>
      <c r="J50" s="84"/>
      <c r="K50" s="85"/>
      <c r="L50" s="114"/>
      <c r="M50" s="115"/>
      <c r="N50" s="115"/>
      <c r="O50" s="115"/>
      <c r="P50" s="115"/>
      <c r="Q50" s="115"/>
      <c r="R50" s="115"/>
      <c r="S50" s="116"/>
      <c r="T50" s="90"/>
      <c r="U50" s="90"/>
      <c r="V50" s="91"/>
      <c r="W50" s="92"/>
      <c r="X50" s="92"/>
      <c r="Y50" s="93"/>
      <c r="Z50" s="90"/>
      <c r="AA50" s="90"/>
      <c r="AB50" s="91"/>
      <c r="AC50" s="92"/>
      <c r="AD50" s="92"/>
      <c r="AE50" s="93"/>
      <c r="AF50" s="99"/>
    </row>
    <row r="51" spans="2:32" s="2" customFormat="1" ht="12">
      <c r="B51" s="117"/>
      <c r="C51" s="59"/>
      <c r="D51" s="59"/>
      <c r="E51" s="51"/>
      <c r="F51" s="49"/>
      <c r="G51" s="47"/>
      <c r="H51" s="53"/>
      <c r="I51" s="55"/>
      <c r="J51" s="57"/>
      <c r="K51" s="28"/>
      <c r="L51" s="61" t="e">
        <f>IF(AND((COUNT($G$9,$G$11,$G$13,$G$15,$G$17,$G$19,$G$21,$G$23,$G$25,$G$27,$G$29,$G$31,$G$33,$G$35,$G$37,$G$39,$G$41,$G$43,$G$45,$G$47,$G$49,$G$51,$G$53,$G$55,$G$57,$G$59,$G$61,$G$63,$G$65,$G$67)-RANK(G51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51" s="62">
        <f>IF(B51="","","1000")</f>
      </c>
      <c r="N51" s="62">
        <f>IF(B51="","",stake)</f>
      </c>
      <c r="O51" s="63"/>
      <c r="P51" s="10"/>
      <c r="Q51" s="10"/>
      <c r="R51" s="11"/>
      <c r="S51" s="12"/>
      <c r="T51" s="104"/>
      <c r="U51" s="105"/>
      <c r="V51" s="106"/>
      <c r="W51" s="104"/>
      <c r="X51" s="105"/>
      <c r="Y51" s="106"/>
      <c r="Z51" s="104"/>
      <c r="AA51" s="105"/>
      <c r="AB51" s="106"/>
      <c r="AC51" s="104"/>
      <c r="AD51" s="105"/>
      <c r="AE51" s="106"/>
      <c r="AF51" s="100">
        <f>_xlfn.IFERROR(100/G51,"")</f>
      </c>
    </row>
    <row r="52" spans="1:32" ht="12.75">
      <c r="A52" s="1"/>
      <c r="B52" s="118"/>
      <c r="C52" s="60"/>
      <c r="D52" s="60"/>
      <c r="E52" s="52"/>
      <c r="F52" s="50"/>
      <c r="G52" s="48"/>
      <c r="H52" s="54"/>
      <c r="I52" s="56"/>
      <c r="J52" s="58"/>
      <c r="K52" s="29"/>
      <c r="L52" s="119"/>
      <c r="M52" s="120"/>
      <c r="N52" s="120"/>
      <c r="O52" s="120"/>
      <c r="P52" s="120"/>
      <c r="Q52" s="120"/>
      <c r="R52" s="120"/>
      <c r="S52" s="121"/>
      <c r="T52" s="86"/>
      <c r="U52" s="86"/>
      <c r="V52" s="87"/>
      <c r="W52" s="88"/>
      <c r="X52" s="88"/>
      <c r="Y52" s="89"/>
      <c r="Z52" s="86"/>
      <c r="AA52" s="86"/>
      <c r="AB52" s="87"/>
      <c r="AC52" s="88"/>
      <c r="AD52" s="88"/>
      <c r="AE52" s="89"/>
      <c r="AF52" s="99"/>
    </row>
    <row r="53" spans="2:32" s="2" customFormat="1" ht="12">
      <c r="B53" s="112"/>
      <c r="C53" s="64"/>
      <c r="D53" s="64"/>
      <c r="E53" s="65"/>
      <c r="F53" s="66"/>
      <c r="G53" s="67"/>
      <c r="H53" s="68"/>
      <c r="I53" s="69"/>
      <c r="J53" s="70"/>
      <c r="K53" s="71"/>
      <c r="L53" s="72" t="e">
        <f>IF(AND((COUNT($G$9,$G$11,$G$13,$G$15,$G$17,$G$19,$G$21,$G$23,$G$25,$G$27,$G$29,$G$31,$G$33,$G$35,$G$37,$G$39,$G$41,$G$43,$G$45,$G$47,$G$49,$G$51,$G$53,$G$55,$G$57,$G$59,$G$61,$G$63,$G$65,$G$67)-RANK(G53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53" s="73">
        <f>IF(B53="","","1000")</f>
      </c>
      <c r="N53" s="73">
        <f>IF(B53="","",stake)</f>
      </c>
      <c r="O53" s="74"/>
      <c r="P53" s="75"/>
      <c r="Q53" s="75"/>
      <c r="R53" s="76"/>
      <c r="S53" s="77"/>
      <c r="T53" s="107"/>
      <c r="U53" s="108"/>
      <c r="V53" s="109"/>
      <c r="W53" s="107"/>
      <c r="X53" s="108"/>
      <c r="Y53" s="109"/>
      <c r="Z53" s="107"/>
      <c r="AA53" s="108"/>
      <c r="AB53" s="109"/>
      <c r="AC53" s="107"/>
      <c r="AD53" s="108"/>
      <c r="AE53" s="109"/>
      <c r="AF53" s="100">
        <f>_xlfn.IFERROR(100/G53,"")</f>
      </c>
    </row>
    <row r="54" spans="1:32" ht="12.75">
      <c r="A54" s="1"/>
      <c r="B54" s="113"/>
      <c r="C54" s="78"/>
      <c r="D54" s="78"/>
      <c r="E54" s="79"/>
      <c r="F54" s="80"/>
      <c r="G54" s="81"/>
      <c r="H54" s="82"/>
      <c r="I54" s="83"/>
      <c r="J54" s="84"/>
      <c r="K54" s="85"/>
      <c r="L54" s="114"/>
      <c r="M54" s="115"/>
      <c r="N54" s="115"/>
      <c r="O54" s="115"/>
      <c r="P54" s="115"/>
      <c r="Q54" s="115"/>
      <c r="R54" s="115"/>
      <c r="S54" s="116"/>
      <c r="T54" s="90"/>
      <c r="U54" s="90"/>
      <c r="V54" s="91"/>
      <c r="W54" s="92"/>
      <c r="X54" s="92"/>
      <c r="Y54" s="93"/>
      <c r="Z54" s="90"/>
      <c r="AA54" s="90"/>
      <c r="AB54" s="91"/>
      <c r="AC54" s="92"/>
      <c r="AD54" s="92"/>
      <c r="AE54" s="93"/>
      <c r="AF54" s="99"/>
    </row>
    <row r="55" spans="2:32" s="2" customFormat="1" ht="12">
      <c r="B55" s="117"/>
      <c r="C55" s="59"/>
      <c r="D55" s="59"/>
      <c r="E55" s="51"/>
      <c r="F55" s="49"/>
      <c r="G55" s="47"/>
      <c r="H55" s="53"/>
      <c r="I55" s="55"/>
      <c r="J55" s="57"/>
      <c r="K55" s="28"/>
      <c r="L55" s="61" t="e">
        <f>IF(AND((COUNT($G$9,$G$11,$G$13,$G$15,$G$17,$G$19,$G$21,$G$23,$G$25,$G$27,$G$29,$G$31,$G$33,$G$35,$G$37,$G$39,$G$41,$G$43,$G$45,$G$47,$G$49,$G$51,$G$53,$G$55,$G$57,$G$59,$G$61,$G$63,$G$65,$G$67)-RANK(G55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55" s="62">
        <f>IF(B55="","","1000")</f>
      </c>
      <c r="N55" s="62">
        <f>IF(B55="","",stake)</f>
      </c>
      <c r="O55" s="63"/>
      <c r="P55" s="10"/>
      <c r="Q55" s="10"/>
      <c r="R55" s="11"/>
      <c r="S55" s="12"/>
      <c r="T55" s="104"/>
      <c r="U55" s="105"/>
      <c r="V55" s="106"/>
      <c r="W55" s="104"/>
      <c r="X55" s="105"/>
      <c r="Y55" s="106"/>
      <c r="Z55" s="104"/>
      <c r="AA55" s="105"/>
      <c r="AB55" s="106"/>
      <c r="AC55" s="104"/>
      <c r="AD55" s="105"/>
      <c r="AE55" s="106"/>
      <c r="AF55" s="100">
        <f>_xlfn.IFERROR(100/G55,"")</f>
      </c>
    </row>
    <row r="56" spans="1:32" ht="12.75">
      <c r="A56" s="1"/>
      <c r="B56" s="118"/>
      <c r="C56" s="60"/>
      <c r="D56" s="60"/>
      <c r="E56" s="52"/>
      <c r="F56" s="50"/>
      <c r="G56" s="48"/>
      <c r="H56" s="54"/>
      <c r="I56" s="56"/>
      <c r="J56" s="58"/>
      <c r="K56" s="29"/>
      <c r="L56" s="119"/>
      <c r="M56" s="120"/>
      <c r="N56" s="120"/>
      <c r="O56" s="120"/>
      <c r="P56" s="120"/>
      <c r="Q56" s="120"/>
      <c r="R56" s="120"/>
      <c r="S56" s="121"/>
      <c r="T56" s="86"/>
      <c r="U56" s="86"/>
      <c r="V56" s="87"/>
      <c r="W56" s="88"/>
      <c r="X56" s="88"/>
      <c r="Y56" s="89"/>
      <c r="Z56" s="86"/>
      <c r="AA56" s="86"/>
      <c r="AB56" s="87"/>
      <c r="AC56" s="88"/>
      <c r="AD56" s="88"/>
      <c r="AE56" s="89"/>
      <c r="AF56" s="99"/>
    </row>
    <row r="57" spans="2:32" s="2" customFormat="1" ht="12">
      <c r="B57" s="112"/>
      <c r="C57" s="64"/>
      <c r="D57" s="64"/>
      <c r="E57" s="65"/>
      <c r="F57" s="66"/>
      <c r="G57" s="67"/>
      <c r="H57" s="68"/>
      <c r="I57" s="69"/>
      <c r="J57" s="70"/>
      <c r="K57" s="71"/>
      <c r="L57" s="72" t="e">
        <f>IF(AND((COUNT($G$9,$G$11,$G$13,$G$15,$G$17,$G$19,$G$21,$G$23,$G$25,$G$27,$G$29,$G$31,$G$33,$G$35,$G$37,$G$39,$G$41,$G$43,$G$45,$G$47,$G$49,$G$51,$G$53,$G$55,$G$57,$G$59,$G$61,$G$63,$G$65,$G$67)-RANK(G57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57" s="73">
        <f>IF(B57="","","1000")</f>
      </c>
      <c r="N57" s="73">
        <f>IF(B57="","",stake)</f>
      </c>
      <c r="O57" s="74"/>
      <c r="P57" s="75"/>
      <c r="Q57" s="75"/>
      <c r="R57" s="76"/>
      <c r="S57" s="77"/>
      <c r="T57" s="107"/>
      <c r="U57" s="108"/>
      <c r="V57" s="109"/>
      <c r="W57" s="107"/>
      <c r="X57" s="108"/>
      <c r="Y57" s="109"/>
      <c r="Z57" s="107"/>
      <c r="AA57" s="108"/>
      <c r="AB57" s="109"/>
      <c r="AC57" s="107"/>
      <c r="AD57" s="108"/>
      <c r="AE57" s="109"/>
      <c r="AF57" s="100">
        <f>_xlfn.IFERROR(100/G57,"")</f>
      </c>
    </row>
    <row r="58" spans="1:32" ht="12.75">
      <c r="A58" s="1"/>
      <c r="B58" s="113"/>
      <c r="C58" s="78"/>
      <c r="D58" s="78"/>
      <c r="E58" s="79"/>
      <c r="F58" s="80"/>
      <c r="G58" s="81"/>
      <c r="H58" s="82"/>
      <c r="I58" s="83"/>
      <c r="J58" s="84"/>
      <c r="K58" s="85"/>
      <c r="L58" s="114"/>
      <c r="M58" s="115"/>
      <c r="N58" s="115"/>
      <c r="O58" s="115"/>
      <c r="P58" s="115"/>
      <c r="Q58" s="115"/>
      <c r="R58" s="115"/>
      <c r="S58" s="116"/>
      <c r="T58" s="90"/>
      <c r="U58" s="90"/>
      <c r="V58" s="91"/>
      <c r="W58" s="92"/>
      <c r="X58" s="92"/>
      <c r="Y58" s="93"/>
      <c r="Z58" s="90"/>
      <c r="AA58" s="90"/>
      <c r="AB58" s="91"/>
      <c r="AC58" s="92"/>
      <c r="AD58" s="92"/>
      <c r="AE58" s="93"/>
      <c r="AF58" s="99"/>
    </row>
    <row r="59" spans="2:32" s="2" customFormat="1" ht="12">
      <c r="B59" s="117"/>
      <c r="C59" s="59"/>
      <c r="D59" s="59"/>
      <c r="E59" s="51"/>
      <c r="F59" s="49"/>
      <c r="G59" s="47"/>
      <c r="H59" s="53"/>
      <c r="I59" s="55"/>
      <c r="J59" s="57"/>
      <c r="K59" s="28"/>
      <c r="L59" s="61" t="e">
        <f>IF(AND((COUNT($G$9,$G$11,$G$13,$G$15,$G$17,$G$19,$G$21,$G$23,$G$25,$G$27,$G$29,$G$31,$G$33,$G$35,$G$37,$G$39,$G$41,$G$43,$G$45,$G$47,$G$49,$G$51,$G$53,$G$55,$G$57,$G$59,$G$61,$G$63,$G$65,$G$67)-RANK(G59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59" s="62">
        <f>IF(B59="","","1000")</f>
      </c>
      <c r="N59" s="62">
        <f>IF(B59="","",stake)</f>
      </c>
      <c r="O59" s="63"/>
      <c r="P59" s="10"/>
      <c r="Q59" s="10"/>
      <c r="R59" s="11"/>
      <c r="S59" s="12"/>
      <c r="T59" s="104"/>
      <c r="U59" s="105"/>
      <c r="V59" s="106"/>
      <c r="W59" s="104"/>
      <c r="X59" s="105"/>
      <c r="Y59" s="106"/>
      <c r="Z59" s="104"/>
      <c r="AA59" s="105"/>
      <c r="AB59" s="106"/>
      <c r="AC59" s="104"/>
      <c r="AD59" s="105"/>
      <c r="AE59" s="106"/>
      <c r="AF59" s="100">
        <f>_xlfn.IFERROR(100/G59,"")</f>
      </c>
    </row>
    <row r="60" spans="1:32" ht="12.75">
      <c r="A60" s="1"/>
      <c r="B60" s="118"/>
      <c r="C60" s="60"/>
      <c r="D60" s="60"/>
      <c r="E60" s="52"/>
      <c r="F60" s="50"/>
      <c r="G60" s="48"/>
      <c r="H60" s="54"/>
      <c r="I60" s="56"/>
      <c r="J60" s="58"/>
      <c r="K60" s="29"/>
      <c r="L60" s="119"/>
      <c r="M60" s="120"/>
      <c r="N60" s="120"/>
      <c r="O60" s="120"/>
      <c r="P60" s="120"/>
      <c r="Q60" s="120"/>
      <c r="R60" s="120"/>
      <c r="S60" s="121"/>
      <c r="T60" s="86"/>
      <c r="U60" s="86"/>
      <c r="V60" s="87"/>
      <c r="W60" s="88"/>
      <c r="X60" s="88"/>
      <c r="Y60" s="89"/>
      <c r="Z60" s="86"/>
      <c r="AA60" s="86"/>
      <c r="AB60" s="87"/>
      <c r="AC60" s="88"/>
      <c r="AD60" s="88"/>
      <c r="AE60" s="89"/>
      <c r="AF60" s="99"/>
    </row>
    <row r="61" spans="2:32" s="2" customFormat="1" ht="12">
      <c r="B61" s="112"/>
      <c r="C61" s="64"/>
      <c r="D61" s="64"/>
      <c r="E61" s="65"/>
      <c r="F61" s="66"/>
      <c r="G61" s="67"/>
      <c r="H61" s="68"/>
      <c r="I61" s="69"/>
      <c r="J61" s="70"/>
      <c r="K61" s="71"/>
      <c r="L61" s="72" t="e">
        <f>IF(AND((COUNT($G$9,$G$11,$G$13,$G$15,$G$17,$G$19,$G$21,$G$23,$G$25,$G$27,$G$29,$G$31,$G$33,$G$35,$G$37,$G$39,$G$41,$G$43,$G$45,$G$47,$G$49,$G$51,$G$53,$G$55,$G$57,$G$59,$G$61,$G$63,$G$65,$G$67)-RANK(G61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61" s="73">
        <f>IF(B61="","","1000")</f>
      </c>
      <c r="N61" s="73">
        <f>IF(B61="","",stake)</f>
      </c>
      <c r="O61" s="74"/>
      <c r="P61" s="75"/>
      <c r="Q61" s="75"/>
      <c r="R61" s="76"/>
      <c r="S61" s="77"/>
      <c r="T61" s="107"/>
      <c r="U61" s="108"/>
      <c r="V61" s="109"/>
      <c r="W61" s="107"/>
      <c r="X61" s="108"/>
      <c r="Y61" s="109"/>
      <c r="Z61" s="107"/>
      <c r="AA61" s="108"/>
      <c r="AB61" s="109"/>
      <c r="AC61" s="107"/>
      <c r="AD61" s="108"/>
      <c r="AE61" s="109"/>
      <c r="AF61" s="100">
        <f>_xlfn.IFERROR(100/G61,"")</f>
      </c>
    </row>
    <row r="62" spans="1:32" ht="12.75">
      <c r="A62" s="1"/>
      <c r="B62" s="113"/>
      <c r="C62" s="78"/>
      <c r="D62" s="78"/>
      <c r="E62" s="79"/>
      <c r="F62" s="80"/>
      <c r="G62" s="81"/>
      <c r="H62" s="82"/>
      <c r="I62" s="83"/>
      <c r="J62" s="84"/>
      <c r="K62" s="85"/>
      <c r="L62" s="114"/>
      <c r="M62" s="115"/>
      <c r="N62" s="115"/>
      <c r="O62" s="115"/>
      <c r="P62" s="115"/>
      <c r="Q62" s="115"/>
      <c r="R62" s="115"/>
      <c r="S62" s="116"/>
      <c r="T62" s="90"/>
      <c r="U62" s="90"/>
      <c r="V62" s="91"/>
      <c r="W62" s="92"/>
      <c r="X62" s="92"/>
      <c r="Y62" s="93"/>
      <c r="Z62" s="90"/>
      <c r="AA62" s="90"/>
      <c r="AB62" s="91"/>
      <c r="AC62" s="92"/>
      <c r="AD62" s="92"/>
      <c r="AE62" s="93"/>
      <c r="AF62" s="99"/>
    </row>
    <row r="63" spans="2:32" s="2" customFormat="1" ht="12">
      <c r="B63" s="117"/>
      <c r="C63" s="59"/>
      <c r="D63" s="59"/>
      <c r="E63" s="51"/>
      <c r="F63" s="49"/>
      <c r="G63" s="47"/>
      <c r="H63" s="53"/>
      <c r="I63" s="55"/>
      <c r="J63" s="57"/>
      <c r="K63" s="28"/>
      <c r="L63" s="61" t="e">
        <f>IF(AND((COUNT($G$9,$G$11,$G$13,$G$15,$G$17,$G$19,$G$21,$G$23,$G$25,$G$27,$G$29,$G$31,$G$33,$G$35,$G$37,$G$39,$G$41,$G$43,$G$45,$G$47,$G$49,$G$51,$G$53,$G$55,$G$57,$G$59,$G$61,$G$63,$G$65,$G$67)-RANK(G63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63" s="62">
        <f>IF(B63="","","1000")</f>
      </c>
      <c r="N63" s="62">
        <f>IF(B63="","",stake)</f>
      </c>
      <c r="O63" s="63"/>
      <c r="P63" s="10"/>
      <c r="Q63" s="10"/>
      <c r="R63" s="11"/>
      <c r="S63" s="12"/>
      <c r="T63" s="104"/>
      <c r="U63" s="105"/>
      <c r="V63" s="106"/>
      <c r="W63" s="104"/>
      <c r="X63" s="105"/>
      <c r="Y63" s="106"/>
      <c r="Z63" s="104"/>
      <c r="AA63" s="105"/>
      <c r="AB63" s="106"/>
      <c r="AC63" s="104"/>
      <c r="AD63" s="105"/>
      <c r="AE63" s="106"/>
      <c r="AF63" s="100">
        <f>_xlfn.IFERROR(100/G63,"")</f>
      </c>
    </row>
    <row r="64" spans="1:32" ht="12.75">
      <c r="A64" s="1"/>
      <c r="B64" s="118"/>
      <c r="C64" s="60"/>
      <c r="D64" s="60"/>
      <c r="E64" s="52"/>
      <c r="F64" s="50"/>
      <c r="G64" s="48"/>
      <c r="H64" s="54"/>
      <c r="I64" s="56"/>
      <c r="J64" s="58"/>
      <c r="K64" s="29"/>
      <c r="L64" s="119"/>
      <c r="M64" s="120"/>
      <c r="N64" s="120"/>
      <c r="O64" s="120"/>
      <c r="P64" s="120"/>
      <c r="Q64" s="120"/>
      <c r="R64" s="120"/>
      <c r="S64" s="121"/>
      <c r="T64" s="86"/>
      <c r="U64" s="86"/>
      <c r="V64" s="87"/>
      <c r="W64" s="88"/>
      <c r="X64" s="88"/>
      <c r="Y64" s="89"/>
      <c r="Z64" s="86"/>
      <c r="AA64" s="86"/>
      <c r="AB64" s="87"/>
      <c r="AC64" s="88"/>
      <c r="AD64" s="88"/>
      <c r="AE64" s="89"/>
      <c r="AF64" s="99"/>
    </row>
    <row r="65" spans="2:32" s="2" customFormat="1" ht="12">
      <c r="B65" s="112"/>
      <c r="C65" s="64"/>
      <c r="D65" s="64"/>
      <c r="E65" s="65"/>
      <c r="F65" s="66"/>
      <c r="G65" s="67"/>
      <c r="H65" s="68"/>
      <c r="I65" s="69"/>
      <c r="J65" s="70"/>
      <c r="K65" s="71"/>
      <c r="L65" s="72" t="e">
        <f>IF(AND((COUNT($G$9,$G$11,$G$13,$G$15,$G$17,$G$19,$G$21,$G$23,$G$25,$G$27,$G$29,$G$31,$G$33,$G$35,$G$37,$G$39,$G$41,$G$43,$G$45,$G$47,$G$49,$G$51,$G$53,$G$55,$G$57,$G$59,$G$61,$G$63,$G$65,$G$67)-RANK(G65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65" s="73">
        <f>IF(B65="","","1000")</f>
      </c>
      <c r="N65" s="73">
        <f>IF(B65="","",stake)</f>
      </c>
      <c r="O65" s="74"/>
      <c r="P65" s="75"/>
      <c r="Q65" s="75"/>
      <c r="R65" s="76"/>
      <c r="S65" s="77"/>
      <c r="T65" s="107"/>
      <c r="U65" s="108"/>
      <c r="V65" s="109"/>
      <c r="W65" s="107"/>
      <c r="X65" s="108"/>
      <c r="Y65" s="109"/>
      <c r="Z65" s="107"/>
      <c r="AA65" s="108"/>
      <c r="AB65" s="109"/>
      <c r="AC65" s="107"/>
      <c r="AD65" s="108"/>
      <c r="AE65" s="109"/>
      <c r="AF65" s="100">
        <f>_xlfn.IFERROR(100/G65,"")</f>
      </c>
    </row>
    <row r="66" spans="1:32" ht="12.75">
      <c r="A66" s="1"/>
      <c r="B66" s="113"/>
      <c r="C66" s="78"/>
      <c r="D66" s="78"/>
      <c r="E66" s="79"/>
      <c r="F66" s="80"/>
      <c r="G66" s="81"/>
      <c r="H66" s="82"/>
      <c r="I66" s="83"/>
      <c r="J66" s="84"/>
      <c r="K66" s="85"/>
      <c r="L66" s="114"/>
      <c r="M66" s="115"/>
      <c r="N66" s="115"/>
      <c r="O66" s="115"/>
      <c r="P66" s="115"/>
      <c r="Q66" s="115"/>
      <c r="R66" s="115"/>
      <c r="S66" s="116"/>
      <c r="T66" s="90"/>
      <c r="U66" s="90"/>
      <c r="V66" s="91"/>
      <c r="W66" s="92"/>
      <c r="X66" s="92"/>
      <c r="Y66" s="93"/>
      <c r="Z66" s="90"/>
      <c r="AA66" s="90"/>
      <c r="AB66" s="91"/>
      <c r="AC66" s="92"/>
      <c r="AD66" s="92"/>
      <c r="AE66" s="93"/>
      <c r="AF66" s="99"/>
    </row>
    <row r="67" spans="2:32" s="2" customFormat="1" ht="12">
      <c r="B67" s="117"/>
      <c r="C67" s="59"/>
      <c r="D67" s="59"/>
      <c r="E67" s="51"/>
      <c r="F67" s="49"/>
      <c r="G67" s="47"/>
      <c r="H67" s="53"/>
      <c r="I67" s="55"/>
      <c r="J67" s="57"/>
      <c r="K67" s="28"/>
      <c r="L67" s="61" t="e">
        <f>IF(AND((COUNT($G$9,$G$11,$G$13,$G$15,$G$17,$G$19,$G$21,$G$23,$G$25,$G$27,$G$29,$G$31,$G$33,$G$35,$G$37,$G$39,$G$41,$G$43,$G$45,$G$47,$G$49,$G$51,$G$53,$G$55,$G$57,$G$59,$G$61,$G$63,$G$65,$G$67)-RANK(G67,($G$9,$G$11,$G$13,$G$15,$G$17,$G$19,$G$21,$G$23,$G$25,$G$27,$G$29,$G$31,$G$33,$G$35,$G$37,$G$39,$G$41,$G$43,$G$45,$G$47,$G$49,$G$51,$G$53,$G$55,$G$57,$G$59,$G$61,$G$63,$G$65,$G$67))+1)&lt;Fav+1,TimeTillJump1&lt;MaxTime,TimeTillJump1&gt;MinTime,Overrounds1&lt;UserOverrounds,ISBLANK(InPlay1)),"BACK","")</f>
        <v>#N/A</v>
      </c>
      <c r="M67" s="62">
        <f>IF(B67="","","1000")</f>
      </c>
      <c r="N67" s="62">
        <f>IF(B67="","",stake)</f>
      </c>
      <c r="O67" s="63"/>
      <c r="P67" s="10"/>
      <c r="Q67" s="10"/>
      <c r="R67" s="11"/>
      <c r="S67" s="12"/>
      <c r="T67" s="104"/>
      <c r="U67" s="105"/>
      <c r="V67" s="106"/>
      <c r="W67" s="104"/>
      <c r="X67" s="105"/>
      <c r="Y67" s="106"/>
      <c r="Z67" s="104"/>
      <c r="AA67" s="105"/>
      <c r="AB67" s="106"/>
      <c r="AC67" s="104"/>
      <c r="AD67" s="105"/>
      <c r="AE67" s="106"/>
      <c r="AF67" s="100">
        <f>_xlfn.IFERROR(100/G67,"")</f>
      </c>
    </row>
    <row r="68" spans="1:32" ht="12.75">
      <c r="A68" s="1"/>
      <c r="B68" s="118"/>
      <c r="C68" s="60"/>
      <c r="D68" s="60"/>
      <c r="E68" s="52"/>
      <c r="F68" s="50"/>
      <c r="G68" s="48"/>
      <c r="H68" s="54"/>
      <c r="I68" s="56"/>
      <c r="J68" s="58"/>
      <c r="K68" s="29"/>
      <c r="L68" s="119"/>
      <c r="M68" s="120"/>
      <c r="N68" s="120"/>
      <c r="O68" s="120"/>
      <c r="P68" s="120"/>
      <c r="Q68" s="120"/>
      <c r="R68" s="120"/>
      <c r="S68" s="121"/>
      <c r="T68" s="86"/>
      <c r="U68" s="86"/>
      <c r="V68" s="87"/>
      <c r="W68" s="88"/>
      <c r="X68" s="88"/>
      <c r="Y68" s="89"/>
      <c r="Z68" s="86"/>
      <c r="AA68" s="86"/>
      <c r="AB68" s="87"/>
      <c r="AC68" s="88"/>
      <c r="AD68" s="88"/>
      <c r="AE68" s="89"/>
      <c r="AF68" s="99"/>
    </row>
    <row r="69" spans="1:18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L5:N5"/>
    <mergeCell ref="L6:N6"/>
    <mergeCell ref="B65:B66"/>
    <mergeCell ref="L66:S66"/>
    <mergeCell ref="B67:B68"/>
    <mergeCell ref="L68:S68"/>
    <mergeCell ref="B7:B8"/>
    <mergeCell ref="L8:S8"/>
    <mergeCell ref="B59:B60"/>
    <mergeCell ref="L60:S60"/>
    <mergeCell ref="B61:B62"/>
    <mergeCell ref="L62:S62"/>
    <mergeCell ref="B63:B64"/>
    <mergeCell ref="L64:S64"/>
    <mergeCell ref="B53:B54"/>
    <mergeCell ref="L54:S54"/>
    <mergeCell ref="B55:B56"/>
    <mergeCell ref="L56:S56"/>
    <mergeCell ref="B57:B58"/>
    <mergeCell ref="L58:S58"/>
    <mergeCell ref="B47:B48"/>
    <mergeCell ref="L48:S48"/>
    <mergeCell ref="B49:B50"/>
    <mergeCell ref="L50:S50"/>
    <mergeCell ref="B51:B52"/>
    <mergeCell ref="L52:S52"/>
    <mergeCell ref="B41:B42"/>
    <mergeCell ref="L42:S42"/>
    <mergeCell ref="B43:B44"/>
    <mergeCell ref="L44:S44"/>
    <mergeCell ref="B45:B46"/>
    <mergeCell ref="L46:S46"/>
    <mergeCell ref="B35:B36"/>
    <mergeCell ref="L36:S36"/>
    <mergeCell ref="B37:B38"/>
    <mergeCell ref="L38:S38"/>
    <mergeCell ref="B39:B40"/>
    <mergeCell ref="L40:S40"/>
    <mergeCell ref="B29:B30"/>
    <mergeCell ref="L30:S30"/>
    <mergeCell ref="B31:B32"/>
    <mergeCell ref="L32:S32"/>
    <mergeCell ref="B33:B34"/>
    <mergeCell ref="L34:S34"/>
    <mergeCell ref="B23:B24"/>
    <mergeCell ref="L24:S24"/>
    <mergeCell ref="B25:B26"/>
    <mergeCell ref="L26:S26"/>
    <mergeCell ref="B27:B28"/>
    <mergeCell ref="L28:S28"/>
    <mergeCell ref="B17:B18"/>
    <mergeCell ref="L18:S18"/>
    <mergeCell ref="B19:B20"/>
    <mergeCell ref="L20:S20"/>
    <mergeCell ref="B21:B22"/>
    <mergeCell ref="L22:S22"/>
    <mergeCell ref="B11:B12"/>
    <mergeCell ref="L12:S12"/>
    <mergeCell ref="B13:B14"/>
    <mergeCell ref="L14:S14"/>
    <mergeCell ref="B15:B16"/>
    <mergeCell ref="L16:S16"/>
    <mergeCell ref="T7:V7"/>
    <mergeCell ref="W7:Y7"/>
    <mergeCell ref="Z7:AB7"/>
    <mergeCell ref="AC7:AE7"/>
    <mergeCell ref="B9:B10"/>
    <mergeCell ref="L10:S10"/>
    <mergeCell ref="T11:V11"/>
    <mergeCell ref="W11:Y11"/>
    <mergeCell ref="Z11:AB11"/>
    <mergeCell ref="AC11:AE11"/>
    <mergeCell ref="T9:V9"/>
    <mergeCell ref="W9:Y9"/>
    <mergeCell ref="Z9:AB9"/>
    <mergeCell ref="AC9:AE9"/>
    <mergeCell ref="T15:V15"/>
    <mergeCell ref="W15:Y15"/>
    <mergeCell ref="Z15:AB15"/>
    <mergeCell ref="AC15:AE15"/>
    <mergeCell ref="T13:V13"/>
    <mergeCell ref="W13:Y13"/>
    <mergeCell ref="Z13:AB13"/>
    <mergeCell ref="AC13:AE13"/>
    <mergeCell ref="T19:V19"/>
    <mergeCell ref="W19:Y19"/>
    <mergeCell ref="Z19:AB19"/>
    <mergeCell ref="AC19:AE19"/>
    <mergeCell ref="T17:V17"/>
    <mergeCell ref="W17:Y17"/>
    <mergeCell ref="Z17:AB17"/>
    <mergeCell ref="AC17:AE17"/>
    <mergeCell ref="T23:V23"/>
    <mergeCell ref="W23:Y23"/>
    <mergeCell ref="Z23:AB23"/>
    <mergeCell ref="AC23:AE23"/>
    <mergeCell ref="T21:V21"/>
    <mergeCell ref="W21:Y21"/>
    <mergeCell ref="Z21:AB21"/>
    <mergeCell ref="AC21:AE21"/>
    <mergeCell ref="T27:V27"/>
    <mergeCell ref="W27:Y27"/>
    <mergeCell ref="Z27:AB27"/>
    <mergeCell ref="AC27:AE27"/>
    <mergeCell ref="T25:V25"/>
    <mergeCell ref="W25:Y25"/>
    <mergeCell ref="Z25:AB25"/>
    <mergeCell ref="AC25:AE25"/>
    <mergeCell ref="T31:V31"/>
    <mergeCell ref="W31:Y31"/>
    <mergeCell ref="Z31:AB31"/>
    <mergeCell ref="AC31:AE31"/>
    <mergeCell ref="T29:V29"/>
    <mergeCell ref="W29:Y29"/>
    <mergeCell ref="Z29:AB29"/>
    <mergeCell ref="AC29:AE29"/>
    <mergeCell ref="T35:V35"/>
    <mergeCell ref="W35:Y35"/>
    <mergeCell ref="Z35:AB35"/>
    <mergeCell ref="AC35:AE35"/>
    <mergeCell ref="T33:V33"/>
    <mergeCell ref="W33:Y33"/>
    <mergeCell ref="Z33:AB33"/>
    <mergeCell ref="AC33:AE33"/>
    <mergeCell ref="T39:V39"/>
    <mergeCell ref="W39:Y39"/>
    <mergeCell ref="Z39:AB39"/>
    <mergeCell ref="AC39:AE39"/>
    <mergeCell ref="T37:V37"/>
    <mergeCell ref="W37:Y37"/>
    <mergeCell ref="Z37:AB37"/>
    <mergeCell ref="AC37:AE37"/>
    <mergeCell ref="T43:V43"/>
    <mergeCell ref="W43:Y43"/>
    <mergeCell ref="Z43:AB43"/>
    <mergeCell ref="AC43:AE43"/>
    <mergeCell ref="T41:V41"/>
    <mergeCell ref="W41:Y41"/>
    <mergeCell ref="Z41:AB41"/>
    <mergeCell ref="AC41:AE41"/>
    <mergeCell ref="T47:V47"/>
    <mergeCell ref="W47:Y47"/>
    <mergeCell ref="Z47:AB47"/>
    <mergeCell ref="AC47:AE47"/>
    <mergeCell ref="T45:V45"/>
    <mergeCell ref="W45:Y45"/>
    <mergeCell ref="Z45:AB45"/>
    <mergeCell ref="AC45:AE45"/>
    <mergeCell ref="T51:V51"/>
    <mergeCell ref="W51:Y51"/>
    <mergeCell ref="Z51:AB51"/>
    <mergeCell ref="AC51:AE51"/>
    <mergeCell ref="T49:V49"/>
    <mergeCell ref="W49:Y49"/>
    <mergeCell ref="Z49:AB49"/>
    <mergeCell ref="AC49:AE49"/>
    <mergeCell ref="T55:V55"/>
    <mergeCell ref="W55:Y55"/>
    <mergeCell ref="Z55:AB55"/>
    <mergeCell ref="AC55:AE55"/>
    <mergeCell ref="T53:V53"/>
    <mergeCell ref="W53:Y53"/>
    <mergeCell ref="Z53:AB53"/>
    <mergeCell ref="AC53:AE53"/>
    <mergeCell ref="T59:V59"/>
    <mergeCell ref="W59:Y59"/>
    <mergeCell ref="Z59:AB59"/>
    <mergeCell ref="AC59:AE59"/>
    <mergeCell ref="T57:V57"/>
    <mergeCell ref="W57:Y57"/>
    <mergeCell ref="Z57:AB57"/>
    <mergeCell ref="AC57:AE57"/>
    <mergeCell ref="W63:Y63"/>
    <mergeCell ref="Z63:AB63"/>
    <mergeCell ref="AC63:AE63"/>
    <mergeCell ref="T61:V61"/>
    <mergeCell ref="W61:Y61"/>
    <mergeCell ref="Z61:AB61"/>
    <mergeCell ref="AC61:AE61"/>
    <mergeCell ref="T63:V63"/>
    <mergeCell ref="T67:V67"/>
    <mergeCell ref="W67:Y67"/>
    <mergeCell ref="Z67:AB67"/>
    <mergeCell ref="AC67:AE67"/>
    <mergeCell ref="T65:V65"/>
    <mergeCell ref="W65:Y65"/>
    <mergeCell ref="Z65:AB65"/>
    <mergeCell ref="AC65:AE6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F203"/>
  <sheetViews>
    <sheetView zoomScale="85" zoomScaleNormal="85" zoomScalePageLayoutView="0" workbookViewId="0" topLeftCell="K1">
      <selection activeCell="P11" sqref="P11:S11"/>
    </sheetView>
  </sheetViews>
  <sheetFormatPr defaultColWidth="9.140625" defaultRowHeight="12.75"/>
  <cols>
    <col min="1" max="1" width="12.42187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</cols>
  <sheetData>
    <row r="1" spans="1:12" ht="12.75">
      <c r="A1">
        <v>1.166108104</v>
      </c>
      <c r="B1" s="20" t="s">
        <v>58</v>
      </c>
      <c r="C1" s="14"/>
      <c r="D1" s="2"/>
      <c r="E1" s="14"/>
      <c r="F1" s="14"/>
      <c r="G1" s="22"/>
      <c r="H1" s="21" t="s">
        <v>56</v>
      </c>
      <c r="I1" s="14"/>
      <c r="J1" s="14"/>
      <c r="K1" s="14"/>
      <c r="L1" s="19" t="s">
        <v>36</v>
      </c>
    </row>
    <row r="2" spans="2:16" ht="12.75">
      <c r="B2" s="2" t="s">
        <v>11</v>
      </c>
      <c r="C2" s="2">
        <v>12242.28</v>
      </c>
      <c r="D2" s="2"/>
      <c r="E2" s="2" t="s">
        <v>26</v>
      </c>
      <c r="F2" s="2">
        <v>12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0.5332523148148148</v>
      </c>
      <c r="D3" s="2"/>
      <c r="E3" s="34" t="s">
        <v>27</v>
      </c>
      <c r="F3" s="34">
        <v>0.5326388888888889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7</v>
      </c>
      <c r="D4" s="2"/>
      <c r="E4" s="34" t="s">
        <v>28</v>
      </c>
      <c r="F4" s="34" t="s">
        <v>57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24" t="s">
        <v>19</v>
      </c>
      <c r="M5" s="125"/>
      <c r="N5" s="126"/>
      <c r="O5" s="30" t="s">
        <v>20</v>
      </c>
    </row>
    <row r="6" spans="2:15" s="3" customFormat="1" ht="12.75">
      <c r="B6" s="2" t="s">
        <v>21</v>
      </c>
      <c r="C6" s="31">
        <v>293.42</v>
      </c>
      <c r="D6" s="2"/>
      <c r="E6" s="2">
        <v>15</v>
      </c>
      <c r="F6" s="2"/>
      <c r="G6" s="17"/>
      <c r="H6" s="17"/>
      <c r="I6" s="2"/>
      <c r="J6" s="2"/>
      <c r="K6" s="2"/>
      <c r="L6" s="127" t="str">
        <f>IF(TimeTillJump2&lt;TakeSP,"TAKE_SP_ALL","")</f>
        <v>TAKE_SP_ALL</v>
      </c>
      <c r="M6" s="127"/>
      <c r="N6" s="127"/>
      <c r="O6" s="97"/>
    </row>
    <row r="7" spans="1:32" ht="25.5">
      <c r="A7" s="2"/>
      <c r="B7" s="128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10" t="s">
        <v>30</v>
      </c>
      <c r="U7" s="111"/>
      <c r="V7" s="111"/>
      <c r="W7" s="110" t="s">
        <v>31</v>
      </c>
      <c r="X7" s="111"/>
      <c r="Y7" s="111"/>
      <c r="Z7" s="110" t="s">
        <v>32</v>
      </c>
      <c r="AA7" s="110"/>
      <c r="AB7" s="110"/>
      <c r="AC7" s="110" t="s">
        <v>33</v>
      </c>
      <c r="AD7" s="110"/>
      <c r="AE7" s="110"/>
      <c r="AF7" s="98" t="s">
        <v>39</v>
      </c>
    </row>
    <row r="8" spans="1:32" ht="13.5">
      <c r="A8" s="2"/>
      <c r="B8" s="129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30" t="s">
        <v>14</v>
      </c>
      <c r="M8" s="131"/>
      <c r="N8" s="131"/>
      <c r="O8" s="131"/>
      <c r="P8" s="131"/>
      <c r="Q8" s="131"/>
      <c r="R8" s="131"/>
      <c r="S8" s="132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101">
        <f>SUM(AF9:AF68)</f>
        <v>0</v>
      </c>
    </row>
    <row r="9" spans="1:32" s="2" customFormat="1" ht="12">
      <c r="A9" s="2">
        <v>11951579</v>
      </c>
      <c r="B9" s="112"/>
      <c r="C9" s="64"/>
      <c r="D9" s="64"/>
      <c r="E9" s="65"/>
      <c r="F9" s="66"/>
      <c r="G9" s="67"/>
      <c r="H9" s="68"/>
      <c r="I9" s="69"/>
      <c r="J9" s="70"/>
      <c r="K9" s="71"/>
      <c r="L9" s="72" t="e">
        <f>IF(AND((COUNT($G$9,$G$11,$G$13,$G$15,$G$17,$G$19,$G$21,$G$23,$G$25,$G$27,$G$29,$G$31,$G$33,$G$35,$G$37,$G$39,$G$41,$G$43,$G$45,$G$47,$G$49,$G$51,$G$53,$G$55,$G$57,$G$59,$G$61,$G$63,$G$65,$G$67)-RANK(G9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9" s="73">
        <f>IF(B9="","","1000")</f>
      </c>
      <c r="N9" s="73">
        <f>IF(B9="","",stake)</f>
      </c>
      <c r="O9" s="74"/>
      <c r="P9" s="75"/>
      <c r="Q9" s="75"/>
      <c r="R9" s="76"/>
      <c r="S9" s="77"/>
      <c r="T9" s="104"/>
      <c r="U9" s="105"/>
      <c r="V9" s="106"/>
      <c r="W9" s="104"/>
      <c r="X9" s="105"/>
      <c r="Y9" s="106"/>
      <c r="Z9" s="104"/>
      <c r="AA9" s="105"/>
      <c r="AB9" s="106"/>
      <c r="AC9" s="104"/>
      <c r="AD9" s="105"/>
      <c r="AE9" s="106"/>
      <c r="AF9" s="100">
        <f>_xlfn.IFERROR(100/G9,"")</f>
      </c>
    </row>
    <row r="10" spans="1:32" ht="12.75">
      <c r="A10" s="1">
        <v>11951579</v>
      </c>
      <c r="B10" s="113"/>
      <c r="C10" s="78"/>
      <c r="D10" s="78"/>
      <c r="E10" s="79"/>
      <c r="F10" s="80"/>
      <c r="G10" s="81"/>
      <c r="H10" s="82"/>
      <c r="I10" s="83"/>
      <c r="J10" s="84"/>
      <c r="K10" s="85"/>
      <c r="L10" s="114"/>
      <c r="M10" s="115"/>
      <c r="N10" s="115"/>
      <c r="O10" s="115"/>
      <c r="P10" s="115"/>
      <c r="Q10" s="115"/>
      <c r="R10" s="115"/>
      <c r="S10" s="116"/>
      <c r="T10" s="90"/>
      <c r="U10" s="90"/>
      <c r="V10" s="91"/>
      <c r="W10" s="92"/>
      <c r="X10" s="92"/>
      <c r="Y10" s="93"/>
      <c r="Z10" s="90"/>
      <c r="AA10" s="90"/>
      <c r="AB10" s="91"/>
      <c r="AC10" s="92"/>
      <c r="AD10" s="92"/>
      <c r="AE10" s="93"/>
      <c r="AF10" s="99"/>
    </row>
    <row r="11" spans="1:32" s="2" customFormat="1" ht="12">
      <c r="A11" s="2">
        <v>24659415</v>
      </c>
      <c r="B11" s="117"/>
      <c r="C11" s="59"/>
      <c r="D11" s="59"/>
      <c r="E11" s="51"/>
      <c r="F11" s="49"/>
      <c r="G11" s="47"/>
      <c r="H11" s="53"/>
      <c r="I11" s="55"/>
      <c r="J11" s="57"/>
      <c r="K11" s="28"/>
      <c r="L11" s="61" t="e">
        <f>IF(AND((COUNT($G$9,$G$11,$G$13,$G$15,$G$17,$G$19,$G$21,$G$23,$G$25,$G$27,$G$29,$G$31,$G$33,$G$35,$G$37,$G$39,$G$41,$G$43,$G$45,$G$47,$G$49,$G$51,$G$53,$G$55,$G$57,$G$59,$G$61,$G$63,$G$65,$G$67)-RANK(G11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11" s="62">
        <f>IF(B11="","","1000")</f>
      </c>
      <c r="N11" s="62">
        <f>IF(B11="","",stake)</f>
      </c>
      <c r="O11" s="63"/>
      <c r="P11" s="10"/>
      <c r="Q11" s="10"/>
      <c r="R11" s="11"/>
      <c r="S11" s="12"/>
      <c r="T11" s="107"/>
      <c r="U11" s="108"/>
      <c r="V11" s="109"/>
      <c r="W11" s="107"/>
      <c r="X11" s="108"/>
      <c r="Y11" s="109"/>
      <c r="Z11" s="107"/>
      <c r="AA11" s="108"/>
      <c r="AB11" s="109"/>
      <c r="AC11" s="107"/>
      <c r="AD11" s="108"/>
      <c r="AE11" s="109"/>
      <c r="AF11" s="100">
        <f>_xlfn.IFERROR(100/G11,"")</f>
      </c>
    </row>
    <row r="12" spans="1:32" ht="12.75">
      <c r="A12" s="1">
        <v>24659415</v>
      </c>
      <c r="B12" s="118"/>
      <c r="C12" s="60"/>
      <c r="D12" s="60"/>
      <c r="E12" s="52"/>
      <c r="F12" s="50"/>
      <c r="G12" s="48"/>
      <c r="H12" s="54"/>
      <c r="I12" s="56"/>
      <c r="J12" s="58"/>
      <c r="K12" s="29"/>
      <c r="L12" s="119"/>
      <c r="M12" s="120"/>
      <c r="N12" s="120"/>
      <c r="O12" s="120"/>
      <c r="P12" s="120"/>
      <c r="Q12" s="120"/>
      <c r="R12" s="120"/>
      <c r="S12" s="121"/>
      <c r="T12" s="86"/>
      <c r="U12" s="86"/>
      <c r="V12" s="87"/>
      <c r="W12" s="88"/>
      <c r="X12" s="88"/>
      <c r="Y12" s="89"/>
      <c r="Z12" s="86"/>
      <c r="AA12" s="86"/>
      <c r="AB12" s="87"/>
      <c r="AC12" s="88"/>
      <c r="AD12" s="88"/>
      <c r="AE12" s="89"/>
      <c r="AF12" s="99"/>
    </row>
    <row r="13" spans="1:32" s="2" customFormat="1" ht="12">
      <c r="A13" s="2">
        <v>27121904</v>
      </c>
      <c r="B13" s="112"/>
      <c r="C13" s="64"/>
      <c r="D13" s="64"/>
      <c r="E13" s="65"/>
      <c r="F13" s="66"/>
      <c r="G13" s="67"/>
      <c r="H13" s="68"/>
      <c r="I13" s="69"/>
      <c r="J13" s="70"/>
      <c r="K13" s="71"/>
      <c r="L13" s="72" t="e">
        <f>IF(AND((COUNT($G$9,$G$11,$G$13,$G$15,$G$17,$G$19,$G$21,$G$23,$G$25,$G$27,$G$29,$G$31,$G$33,$G$35,$G$37,$G$39,$G$41,$G$43,$G$45,$G$47,$G$49,$G$51,$G$53,$G$55,$G$57,$G$59,$G$61,$G$63,$G$65,$G$67)-RANK(G13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13" s="73">
        <f>IF(B13="","","1000")</f>
      </c>
      <c r="N13" s="73">
        <f>IF(B13="","",stake)</f>
      </c>
      <c r="O13" s="74"/>
      <c r="P13" s="75"/>
      <c r="Q13" s="75"/>
      <c r="R13" s="76"/>
      <c r="S13" s="77"/>
      <c r="T13" s="107"/>
      <c r="U13" s="108"/>
      <c r="V13" s="109"/>
      <c r="W13" s="107"/>
      <c r="X13" s="108"/>
      <c r="Y13" s="109"/>
      <c r="Z13" s="107"/>
      <c r="AA13" s="108"/>
      <c r="AB13" s="109"/>
      <c r="AC13" s="107"/>
      <c r="AD13" s="108"/>
      <c r="AE13" s="109"/>
      <c r="AF13" s="100">
        <f>_xlfn.IFERROR(100/G13,"")</f>
      </c>
    </row>
    <row r="14" spans="1:32" ht="12.75">
      <c r="A14" s="1">
        <v>27121904</v>
      </c>
      <c r="B14" s="113"/>
      <c r="C14" s="78"/>
      <c r="D14" s="78"/>
      <c r="E14" s="79"/>
      <c r="F14" s="80"/>
      <c r="G14" s="81"/>
      <c r="H14" s="82"/>
      <c r="I14" s="83"/>
      <c r="J14" s="84"/>
      <c r="K14" s="85"/>
      <c r="L14" s="114"/>
      <c r="M14" s="115"/>
      <c r="N14" s="115"/>
      <c r="O14" s="115"/>
      <c r="P14" s="115"/>
      <c r="Q14" s="115"/>
      <c r="R14" s="115"/>
      <c r="S14" s="116"/>
      <c r="T14" s="90"/>
      <c r="U14" s="90"/>
      <c r="V14" s="91"/>
      <c r="W14" s="92"/>
      <c r="X14" s="92"/>
      <c r="Y14" s="93"/>
      <c r="Z14" s="90"/>
      <c r="AA14" s="90"/>
      <c r="AB14" s="91"/>
      <c r="AC14" s="92"/>
      <c r="AD14" s="92"/>
      <c r="AE14" s="93"/>
      <c r="AF14" s="99"/>
    </row>
    <row r="15" spans="1:32" s="2" customFormat="1" ht="12">
      <c r="A15" s="2">
        <v>26335371</v>
      </c>
      <c r="B15" s="117"/>
      <c r="C15" s="59"/>
      <c r="D15" s="59"/>
      <c r="E15" s="51"/>
      <c r="F15" s="49"/>
      <c r="G15" s="47"/>
      <c r="H15" s="53"/>
      <c r="I15" s="55"/>
      <c r="J15" s="57"/>
      <c r="K15" s="28"/>
      <c r="L15" s="61" t="e">
        <f>IF(AND((COUNT($G$9,$G$11,$G$13,$G$15,$G$17,$G$19,$G$21,$G$23,$G$25,$G$27,$G$29,$G$31,$G$33,$G$35,$G$37,$G$39,$G$41,$G$43,$G$45,$G$47,$G$49,$G$51,$G$53,$G$55,$G$57,$G$59,$G$61,$G$63,$G$65,$G$67)-RANK(G15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15" s="62">
        <f>IF(B15="","","1000")</f>
      </c>
      <c r="N15" s="62">
        <f>IF(B15="","",stake)</f>
      </c>
      <c r="O15" s="63"/>
      <c r="P15" s="10"/>
      <c r="Q15" s="10"/>
      <c r="R15" s="11"/>
      <c r="S15" s="12"/>
      <c r="T15" s="104"/>
      <c r="U15" s="105"/>
      <c r="V15" s="106"/>
      <c r="W15" s="104"/>
      <c r="X15" s="105"/>
      <c r="Y15" s="106"/>
      <c r="Z15" s="104"/>
      <c r="AA15" s="105"/>
      <c r="AB15" s="106"/>
      <c r="AC15" s="104"/>
      <c r="AD15" s="105"/>
      <c r="AE15" s="106"/>
      <c r="AF15" s="100">
        <f>_xlfn.IFERROR(100/G15,"")</f>
      </c>
    </row>
    <row r="16" spans="1:32" ht="12.75">
      <c r="A16" s="1">
        <v>26335371</v>
      </c>
      <c r="B16" s="118"/>
      <c r="C16" s="60"/>
      <c r="D16" s="60"/>
      <c r="E16" s="52"/>
      <c r="F16" s="50"/>
      <c r="G16" s="48"/>
      <c r="H16" s="54"/>
      <c r="I16" s="56"/>
      <c r="J16" s="58"/>
      <c r="K16" s="29"/>
      <c r="L16" s="119"/>
      <c r="M16" s="120"/>
      <c r="N16" s="120"/>
      <c r="O16" s="120"/>
      <c r="P16" s="120"/>
      <c r="Q16" s="120"/>
      <c r="R16" s="120"/>
      <c r="S16" s="121"/>
      <c r="T16" s="86"/>
      <c r="U16" s="86"/>
      <c r="V16" s="87"/>
      <c r="W16" s="88"/>
      <c r="X16" s="88"/>
      <c r="Y16" s="89"/>
      <c r="Z16" s="86"/>
      <c r="AA16" s="86"/>
      <c r="AB16" s="87"/>
      <c r="AC16" s="88"/>
      <c r="AD16" s="88"/>
      <c r="AE16" s="89"/>
      <c r="AF16" s="99"/>
    </row>
    <row r="17" spans="1:32" s="2" customFormat="1" ht="12">
      <c r="A17" s="2">
        <v>27193388</v>
      </c>
      <c r="B17" s="112"/>
      <c r="C17" s="64"/>
      <c r="D17" s="64"/>
      <c r="E17" s="65"/>
      <c r="F17" s="66"/>
      <c r="G17" s="67"/>
      <c r="H17" s="68"/>
      <c r="I17" s="69"/>
      <c r="J17" s="70"/>
      <c r="K17" s="71"/>
      <c r="L17" s="72" t="e">
        <f>IF(AND((COUNT($G$9,$G$11,$G$13,$G$15,$G$17,$G$19,$G$21,$G$23,$G$25,$G$27,$G$29,$G$31,$G$33,$G$35,$G$37,$G$39,$G$41,$G$43,$G$45,$G$47,$G$49,$G$51,$G$53,$G$55,$G$57,$G$59,$G$61,$G$63,$G$65,$G$67)-RANK(G17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17" s="73">
        <f>IF(B17="","","1000")</f>
      </c>
      <c r="N17" s="73">
        <f>IF(B17="","",stake)</f>
      </c>
      <c r="O17" s="74"/>
      <c r="P17" s="75"/>
      <c r="Q17" s="75"/>
      <c r="R17" s="76"/>
      <c r="S17" s="77"/>
      <c r="T17" s="107"/>
      <c r="U17" s="108"/>
      <c r="V17" s="109"/>
      <c r="W17" s="107"/>
      <c r="X17" s="108"/>
      <c r="Y17" s="109"/>
      <c r="Z17" s="107"/>
      <c r="AA17" s="108"/>
      <c r="AB17" s="109"/>
      <c r="AC17" s="107"/>
      <c r="AD17" s="108"/>
      <c r="AE17" s="109"/>
      <c r="AF17" s="100">
        <f>_xlfn.IFERROR(100/G17,"")</f>
      </c>
    </row>
    <row r="18" spans="1:32" ht="12.75">
      <c r="A18" s="1">
        <v>27193388</v>
      </c>
      <c r="B18" s="113"/>
      <c r="C18" s="78"/>
      <c r="D18" s="78"/>
      <c r="E18" s="79"/>
      <c r="F18" s="80"/>
      <c r="G18" s="81"/>
      <c r="H18" s="82"/>
      <c r="I18" s="83"/>
      <c r="J18" s="84"/>
      <c r="K18" s="85"/>
      <c r="L18" s="114"/>
      <c r="M18" s="115"/>
      <c r="N18" s="115"/>
      <c r="O18" s="115"/>
      <c r="P18" s="115"/>
      <c r="Q18" s="115"/>
      <c r="R18" s="115"/>
      <c r="S18" s="116"/>
      <c r="T18" s="90"/>
      <c r="U18" s="90"/>
      <c r="V18" s="91"/>
      <c r="W18" s="92"/>
      <c r="X18" s="92"/>
      <c r="Y18" s="93"/>
      <c r="Z18" s="90"/>
      <c r="AA18" s="90"/>
      <c r="AB18" s="91"/>
      <c r="AC18" s="92"/>
      <c r="AD18" s="92"/>
      <c r="AE18" s="93"/>
      <c r="AF18" s="99"/>
    </row>
    <row r="19" spans="1:32" s="2" customFormat="1" ht="12">
      <c r="A19" s="2">
        <v>21268119</v>
      </c>
      <c r="B19" s="117"/>
      <c r="C19" s="59"/>
      <c r="D19" s="59"/>
      <c r="E19" s="51"/>
      <c r="F19" s="49"/>
      <c r="G19" s="47"/>
      <c r="H19" s="53"/>
      <c r="I19" s="55"/>
      <c r="J19" s="57"/>
      <c r="K19" s="28"/>
      <c r="L19" s="61" t="e">
        <f>IF(AND((COUNT($G$9,$G$11,$G$13,$G$15,$G$17,$G$19,$G$21,$G$23,$G$25,$G$27,$G$29,$G$31,$G$33,$G$35,$G$37,$G$39,$G$41,$G$43,$G$45,$G$47,$G$49,$G$51,$G$53,$G$55,$G$57,$G$59,$G$61,$G$63,$G$65,$G$67)-RANK(G19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19" s="62">
        <f>IF(B19="","","1000")</f>
      </c>
      <c r="N19" s="62">
        <f>IF(B19="","",stake)</f>
      </c>
      <c r="O19" s="63"/>
      <c r="P19" s="10"/>
      <c r="Q19" s="10"/>
      <c r="R19" s="11"/>
      <c r="S19" s="12"/>
      <c r="T19" s="104"/>
      <c r="U19" s="105"/>
      <c r="V19" s="106"/>
      <c r="W19" s="104"/>
      <c r="X19" s="105"/>
      <c r="Y19" s="106"/>
      <c r="Z19" s="104"/>
      <c r="AA19" s="105"/>
      <c r="AB19" s="106"/>
      <c r="AC19" s="104"/>
      <c r="AD19" s="105"/>
      <c r="AE19" s="106"/>
      <c r="AF19" s="100">
        <f>_xlfn.IFERROR(100/G19,"")</f>
      </c>
    </row>
    <row r="20" spans="1:32" ht="12.75">
      <c r="A20" s="1">
        <v>21268119</v>
      </c>
      <c r="B20" s="118"/>
      <c r="C20" s="60"/>
      <c r="D20" s="60"/>
      <c r="E20" s="52"/>
      <c r="F20" s="50"/>
      <c r="G20" s="48"/>
      <c r="H20" s="54"/>
      <c r="I20" s="56"/>
      <c r="J20" s="58"/>
      <c r="K20" s="29"/>
      <c r="L20" s="119"/>
      <c r="M20" s="120"/>
      <c r="N20" s="120"/>
      <c r="O20" s="120"/>
      <c r="P20" s="120"/>
      <c r="Q20" s="120"/>
      <c r="R20" s="120"/>
      <c r="S20" s="121"/>
      <c r="T20" s="86"/>
      <c r="U20" s="86"/>
      <c r="V20" s="87"/>
      <c r="W20" s="88"/>
      <c r="X20" s="88"/>
      <c r="Y20" s="89"/>
      <c r="Z20" s="86"/>
      <c r="AA20" s="86"/>
      <c r="AB20" s="87"/>
      <c r="AC20" s="88"/>
      <c r="AD20" s="88"/>
      <c r="AE20" s="89"/>
      <c r="AF20" s="99"/>
    </row>
    <row r="21" spans="1:32" s="2" customFormat="1" ht="12">
      <c r="A21" s="2">
        <v>27193389</v>
      </c>
      <c r="B21" s="112"/>
      <c r="C21" s="64"/>
      <c r="D21" s="64"/>
      <c r="E21" s="65"/>
      <c r="F21" s="66"/>
      <c r="G21" s="67"/>
      <c r="H21" s="68"/>
      <c r="I21" s="69"/>
      <c r="J21" s="70"/>
      <c r="K21" s="71"/>
      <c r="L21" s="72" t="e">
        <f>IF(AND((COUNT($G$9,$G$11,$G$13,$G$15,$G$17,$G$19,$G$21,$G$23,$G$25,$G$27,$G$29,$G$31,$G$33,$G$35,$G$37,$G$39,$G$41,$G$43,$G$45,$G$47,$G$49,$G$51,$G$53,$G$55,$G$57,$G$59,$G$61,$G$63,$G$65,$G$67)-RANK(G21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21" s="73">
        <f>IF(B21="","","1000")</f>
      </c>
      <c r="N21" s="73">
        <f>IF(B21="","",stake)</f>
      </c>
      <c r="O21" s="74"/>
      <c r="P21" s="75"/>
      <c r="Q21" s="75"/>
      <c r="R21" s="76"/>
      <c r="S21" s="77"/>
      <c r="T21" s="107"/>
      <c r="U21" s="108"/>
      <c r="V21" s="109"/>
      <c r="W21" s="107"/>
      <c r="X21" s="108"/>
      <c r="Y21" s="109"/>
      <c r="Z21" s="107"/>
      <c r="AA21" s="108"/>
      <c r="AB21" s="109"/>
      <c r="AC21" s="107"/>
      <c r="AD21" s="108"/>
      <c r="AE21" s="109"/>
      <c r="AF21" s="100">
        <f>_xlfn.IFERROR(100/G21,"")</f>
      </c>
    </row>
    <row r="22" spans="1:32" ht="12.75">
      <c r="A22" s="1">
        <v>27193389</v>
      </c>
      <c r="B22" s="113"/>
      <c r="C22" s="78"/>
      <c r="D22" s="78"/>
      <c r="E22" s="79"/>
      <c r="F22" s="80"/>
      <c r="G22" s="81"/>
      <c r="H22" s="82"/>
      <c r="I22" s="83"/>
      <c r="J22" s="84"/>
      <c r="K22" s="85"/>
      <c r="L22" s="114"/>
      <c r="M22" s="115"/>
      <c r="N22" s="115"/>
      <c r="O22" s="115"/>
      <c r="P22" s="115"/>
      <c r="Q22" s="115"/>
      <c r="R22" s="115"/>
      <c r="S22" s="116"/>
      <c r="T22" s="90"/>
      <c r="U22" s="90"/>
      <c r="V22" s="91"/>
      <c r="W22" s="92"/>
      <c r="X22" s="92"/>
      <c r="Y22" s="93"/>
      <c r="Z22" s="90"/>
      <c r="AA22" s="90"/>
      <c r="AB22" s="91"/>
      <c r="AC22" s="92"/>
      <c r="AD22" s="92"/>
      <c r="AE22" s="93"/>
      <c r="AF22" s="99"/>
    </row>
    <row r="23" spans="2:32" s="2" customFormat="1" ht="12">
      <c r="B23" s="117"/>
      <c r="C23" s="59"/>
      <c r="D23" s="59"/>
      <c r="E23" s="51"/>
      <c r="F23" s="49"/>
      <c r="G23" s="47"/>
      <c r="H23" s="53"/>
      <c r="I23" s="55"/>
      <c r="J23" s="57"/>
      <c r="K23" s="28"/>
      <c r="L23" s="61" t="e">
        <f>IF(AND((COUNT($G$9,$G$11,$G$13,$G$15,$G$17,$G$19,$G$21,$G$23,$G$25,$G$27,$G$29,$G$31,$G$33,$G$35,$G$37,$G$39,$G$41,$G$43,$G$45,$G$47,$G$49,$G$51,$G$53,$G$55,$G$57,$G$59,$G$61,$G$63,$G$65,$G$67)-RANK(G23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23" s="62">
        <f>IF(B23="","","1000")</f>
      </c>
      <c r="N23" s="62">
        <f>IF(B23="","",stake)</f>
      </c>
      <c r="O23" s="63"/>
      <c r="P23" s="10"/>
      <c r="Q23" s="10"/>
      <c r="R23" s="11"/>
      <c r="S23" s="12"/>
      <c r="T23" s="104"/>
      <c r="U23" s="105"/>
      <c r="V23" s="106"/>
      <c r="W23" s="104"/>
      <c r="X23" s="105"/>
      <c r="Y23" s="106"/>
      <c r="Z23" s="104"/>
      <c r="AA23" s="105"/>
      <c r="AB23" s="106"/>
      <c r="AC23" s="104"/>
      <c r="AD23" s="105"/>
      <c r="AE23" s="106"/>
      <c r="AF23" s="100">
        <f>_xlfn.IFERROR(100/G23,"")</f>
      </c>
    </row>
    <row r="24" spans="1:32" ht="12.75">
      <c r="A24" s="1"/>
      <c r="B24" s="118"/>
      <c r="C24" s="60"/>
      <c r="D24" s="60"/>
      <c r="E24" s="52"/>
      <c r="F24" s="50"/>
      <c r="G24" s="48"/>
      <c r="H24" s="54"/>
      <c r="I24" s="56"/>
      <c r="J24" s="58"/>
      <c r="K24" s="29"/>
      <c r="L24" s="119"/>
      <c r="M24" s="120"/>
      <c r="N24" s="120"/>
      <c r="O24" s="120"/>
      <c r="P24" s="120"/>
      <c r="Q24" s="120"/>
      <c r="R24" s="120"/>
      <c r="S24" s="121"/>
      <c r="T24" s="86"/>
      <c r="U24" s="86"/>
      <c r="V24" s="87"/>
      <c r="W24" s="88"/>
      <c r="X24" s="88"/>
      <c r="Y24" s="89"/>
      <c r="Z24" s="86"/>
      <c r="AA24" s="86"/>
      <c r="AB24" s="87"/>
      <c r="AC24" s="88"/>
      <c r="AD24" s="88"/>
      <c r="AE24" s="89"/>
      <c r="AF24" s="99"/>
    </row>
    <row r="25" spans="2:32" s="2" customFormat="1" ht="12">
      <c r="B25" s="112"/>
      <c r="C25" s="64"/>
      <c r="D25" s="64"/>
      <c r="E25" s="65"/>
      <c r="F25" s="66"/>
      <c r="G25" s="67"/>
      <c r="H25" s="68"/>
      <c r="I25" s="69"/>
      <c r="J25" s="70"/>
      <c r="K25" s="71"/>
      <c r="L25" s="72" t="e">
        <f>IF(AND((COUNT($G$9,$G$11,$G$13,$G$15,$G$17,$G$19,$G$21,$G$23,$G$25,$G$27,$G$29,$G$31,$G$33,$G$35,$G$37,$G$39,$G$41,$G$43,$G$45,$G$47,$G$49,$G$51,$G$53,$G$55,$G$57,$G$59,$G$61,$G$63,$G$65,$G$67)-RANK(G25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25" s="73">
        <f>IF(B25="","","1000")</f>
      </c>
      <c r="N25" s="73">
        <f>IF(B25="","",stake)</f>
      </c>
      <c r="O25" s="74"/>
      <c r="P25" s="75"/>
      <c r="Q25" s="75"/>
      <c r="R25" s="76"/>
      <c r="S25" s="77"/>
      <c r="T25" s="107"/>
      <c r="U25" s="108"/>
      <c r="V25" s="109"/>
      <c r="W25" s="107"/>
      <c r="X25" s="108"/>
      <c r="Y25" s="109"/>
      <c r="Z25" s="107"/>
      <c r="AA25" s="108"/>
      <c r="AB25" s="109"/>
      <c r="AC25" s="107"/>
      <c r="AD25" s="108"/>
      <c r="AE25" s="109"/>
      <c r="AF25" s="100">
        <f>_xlfn.IFERROR(100/G25,"")</f>
      </c>
    </row>
    <row r="26" spans="1:32" ht="12.75">
      <c r="A26" s="1"/>
      <c r="B26" s="113"/>
      <c r="C26" s="78"/>
      <c r="D26" s="78"/>
      <c r="E26" s="79"/>
      <c r="F26" s="80"/>
      <c r="G26" s="81"/>
      <c r="H26" s="82"/>
      <c r="I26" s="83"/>
      <c r="J26" s="84"/>
      <c r="K26" s="85"/>
      <c r="L26" s="114"/>
      <c r="M26" s="122"/>
      <c r="N26" s="122"/>
      <c r="O26" s="122"/>
      <c r="P26" s="122"/>
      <c r="Q26" s="122"/>
      <c r="R26" s="122"/>
      <c r="S26" s="123"/>
      <c r="T26" s="90"/>
      <c r="U26" s="90"/>
      <c r="V26" s="91"/>
      <c r="W26" s="92"/>
      <c r="X26" s="92"/>
      <c r="Y26" s="93"/>
      <c r="Z26" s="90"/>
      <c r="AA26" s="90"/>
      <c r="AB26" s="91"/>
      <c r="AC26" s="92"/>
      <c r="AD26" s="92"/>
      <c r="AE26" s="93"/>
      <c r="AF26" s="99"/>
    </row>
    <row r="27" spans="2:32" s="2" customFormat="1" ht="12">
      <c r="B27" s="117"/>
      <c r="C27" s="59"/>
      <c r="D27" s="59"/>
      <c r="E27" s="51"/>
      <c r="F27" s="49"/>
      <c r="G27" s="47"/>
      <c r="H27" s="53"/>
      <c r="I27" s="55"/>
      <c r="J27" s="57"/>
      <c r="K27" s="28"/>
      <c r="L27" s="61" t="e">
        <f>IF(AND((COUNT($G$9,$G$11,$G$13,$G$15,$G$17,$G$19,$G$21,$G$23,$G$25,$G$27,$G$29,$G$31,$G$33,$G$35,$G$37,$G$39,$G$41,$G$43,$G$45,$G$47,$G$49,$G$51,$G$53,$G$55,$G$57,$G$59,$G$61,$G$63,$G$65,$G$67)-RANK(G27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27" s="62">
        <f>IF(B27="","","1000")</f>
      </c>
      <c r="N27" s="62">
        <f>IF(B27="","",stake)</f>
      </c>
      <c r="O27" s="63"/>
      <c r="P27" s="10"/>
      <c r="Q27" s="10"/>
      <c r="R27" s="11"/>
      <c r="S27" s="12"/>
      <c r="T27" s="104"/>
      <c r="U27" s="105"/>
      <c r="V27" s="106"/>
      <c r="W27" s="104"/>
      <c r="X27" s="105"/>
      <c r="Y27" s="106"/>
      <c r="Z27" s="104"/>
      <c r="AA27" s="105"/>
      <c r="AB27" s="106"/>
      <c r="AC27" s="104"/>
      <c r="AD27" s="105"/>
      <c r="AE27" s="106"/>
      <c r="AF27" s="100">
        <f>_xlfn.IFERROR(100/G27,"")</f>
      </c>
    </row>
    <row r="28" spans="1:32" ht="12.75">
      <c r="A28" s="1"/>
      <c r="B28" s="118"/>
      <c r="C28" s="60"/>
      <c r="D28" s="60"/>
      <c r="E28" s="52"/>
      <c r="F28" s="50"/>
      <c r="G28" s="48"/>
      <c r="H28" s="54"/>
      <c r="I28" s="56"/>
      <c r="J28" s="58"/>
      <c r="K28" s="29"/>
      <c r="L28" s="119"/>
      <c r="M28" s="120"/>
      <c r="N28" s="120"/>
      <c r="O28" s="120"/>
      <c r="P28" s="120"/>
      <c r="Q28" s="120"/>
      <c r="R28" s="120"/>
      <c r="S28" s="121"/>
      <c r="T28" s="86"/>
      <c r="U28" s="86"/>
      <c r="V28" s="87"/>
      <c r="W28" s="88"/>
      <c r="X28" s="88"/>
      <c r="Y28" s="89"/>
      <c r="Z28" s="86"/>
      <c r="AA28" s="86"/>
      <c r="AB28" s="87"/>
      <c r="AC28" s="88"/>
      <c r="AD28" s="88"/>
      <c r="AE28" s="89"/>
      <c r="AF28" s="99"/>
    </row>
    <row r="29" spans="2:32" s="2" customFormat="1" ht="12">
      <c r="B29" s="112"/>
      <c r="C29" s="64"/>
      <c r="D29" s="64"/>
      <c r="E29" s="65"/>
      <c r="F29" s="66"/>
      <c r="G29" s="67"/>
      <c r="H29" s="68"/>
      <c r="I29" s="69"/>
      <c r="J29" s="70"/>
      <c r="K29" s="71"/>
      <c r="L29" s="72" t="e">
        <f>IF(AND((COUNT($G$9,$G$11,$G$13,$G$15,$G$17,$G$19,$G$21,$G$23,$G$25,$G$27,$G$29,$G$31,$G$33,$G$35,$G$37,$G$39,$G$41,$G$43,$G$45,$G$47,$G$49,$G$51,$G$53,$G$55,$G$57,$G$59,$G$61,$G$63,$G$65,$G$67)-RANK(G29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29" s="73">
        <f>IF(B29="","","1000")</f>
      </c>
      <c r="N29" s="73">
        <f>IF(B29="","",stake)</f>
      </c>
      <c r="O29" s="74"/>
      <c r="P29" s="75"/>
      <c r="Q29" s="75"/>
      <c r="R29" s="76"/>
      <c r="S29" s="77"/>
      <c r="T29" s="107"/>
      <c r="U29" s="108"/>
      <c r="V29" s="109"/>
      <c r="W29" s="107"/>
      <c r="X29" s="108"/>
      <c r="Y29" s="109"/>
      <c r="Z29" s="107"/>
      <c r="AA29" s="108"/>
      <c r="AB29" s="109"/>
      <c r="AC29" s="107"/>
      <c r="AD29" s="108"/>
      <c r="AE29" s="109"/>
      <c r="AF29" s="100">
        <f>_xlfn.IFERROR(100/G29,"")</f>
      </c>
    </row>
    <row r="30" spans="1:32" ht="12.75">
      <c r="A30" s="1"/>
      <c r="B30" s="113"/>
      <c r="C30" s="78"/>
      <c r="D30" s="78"/>
      <c r="E30" s="79"/>
      <c r="F30" s="80"/>
      <c r="G30" s="81"/>
      <c r="H30" s="82"/>
      <c r="I30" s="83"/>
      <c r="J30" s="84"/>
      <c r="K30" s="85"/>
      <c r="L30" s="114"/>
      <c r="M30" s="115"/>
      <c r="N30" s="115"/>
      <c r="O30" s="115"/>
      <c r="P30" s="115"/>
      <c r="Q30" s="115"/>
      <c r="R30" s="115"/>
      <c r="S30" s="116"/>
      <c r="T30" s="90"/>
      <c r="U30" s="90"/>
      <c r="V30" s="91"/>
      <c r="W30" s="92"/>
      <c r="X30" s="92"/>
      <c r="Y30" s="93"/>
      <c r="Z30" s="90"/>
      <c r="AA30" s="90"/>
      <c r="AB30" s="91"/>
      <c r="AC30" s="92"/>
      <c r="AD30" s="92"/>
      <c r="AE30" s="93"/>
      <c r="AF30" s="99"/>
    </row>
    <row r="31" spans="2:32" s="2" customFormat="1" ht="12">
      <c r="B31" s="117"/>
      <c r="C31" s="59"/>
      <c r="D31" s="59"/>
      <c r="E31" s="51"/>
      <c r="F31" s="49"/>
      <c r="G31" s="47"/>
      <c r="H31" s="53"/>
      <c r="I31" s="55"/>
      <c r="J31" s="57"/>
      <c r="K31" s="28"/>
      <c r="L31" s="61" t="e">
        <f>IF(AND((COUNT($G$9,$G$11,$G$13,$G$15,$G$17,$G$19,$G$21,$G$23,$G$25,$G$27,$G$29,$G$31,$G$33,$G$35,$G$37,$G$39,$G$41,$G$43,$G$45,$G$47,$G$49,$G$51,$G$53,$G$55,$G$57,$G$59,$G$61,$G$63,$G$65,$G$67)-RANK(G31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31" s="62">
        <f>IF(B31="","","1000")</f>
      </c>
      <c r="N31" s="62">
        <f>IF(B31="","",stake)</f>
      </c>
      <c r="O31" s="63"/>
      <c r="P31" s="10"/>
      <c r="Q31" s="10"/>
      <c r="R31" s="11"/>
      <c r="S31" s="12"/>
      <c r="T31" s="104"/>
      <c r="U31" s="105"/>
      <c r="V31" s="106"/>
      <c r="W31" s="104"/>
      <c r="X31" s="105"/>
      <c r="Y31" s="106"/>
      <c r="Z31" s="104"/>
      <c r="AA31" s="105"/>
      <c r="AB31" s="106"/>
      <c r="AC31" s="104"/>
      <c r="AD31" s="105"/>
      <c r="AE31" s="106"/>
      <c r="AF31" s="100">
        <f>_xlfn.IFERROR(100/G31,"")</f>
      </c>
    </row>
    <row r="32" spans="1:32" ht="12.75">
      <c r="A32" s="1"/>
      <c r="B32" s="118"/>
      <c r="C32" s="60"/>
      <c r="D32" s="60"/>
      <c r="E32" s="52"/>
      <c r="F32" s="50"/>
      <c r="G32" s="48"/>
      <c r="H32" s="54"/>
      <c r="I32" s="56"/>
      <c r="J32" s="58"/>
      <c r="K32" s="29"/>
      <c r="L32" s="119"/>
      <c r="M32" s="120"/>
      <c r="N32" s="120"/>
      <c r="O32" s="120"/>
      <c r="P32" s="120"/>
      <c r="Q32" s="120"/>
      <c r="R32" s="120"/>
      <c r="S32" s="121"/>
      <c r="T32" s="86"/>
      <c r="U32" s="86"/>
      <c r="V32" s="87"/>
      <c r="W32" s="88"/>
      <c r="X32" s="88"/>
      <c r="Y32" s="89"/>
      <c r="Z32" s="86"/>
      <c r="AA32" s="86"/>
      <c r="AB32" s="87"/>
      <c r="AC32" s="88"/>
      <c r="AD32" s="88"/>
      <c r="AE32" s="89"/>
      <c r="AF32" s="99"/>
    </row>
    <row r="33" spans="2:32" s="2" customFormat="1" ht="12">
      <c r="B33" s="112"/>
      <c r="C33" s="64"/>
      <c r="D33" s="64"/>
      <c r="E33" s="65"/>
      <c r="F33" s="66"/>
      <c r="G33" s="67"/>
      <c r="H33" s="68"/>
      <c r="I33" s="69"/>
      <c r="J33" s="70"/>
      <c r="K33" s="71"/>
      <c r="L33" s="72" t="e">
        <f>IF(AND((COUNT($G$9,$G$11,$G$13,$G$15,$G$17,$G$19,$G$21,$G$23,$G$25,$G$27,$G$29,$G$31,$G$33,$G$35,$G$37,$G$39,$G$41,$G$43,$G$45,$G$47,$G$49,$G$51,$G$53,$G$55,$G$57,$G$59,$G$61,$G$63,$G$65,$G$67)-RANK(G33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33" s="73">
        <f>IF(B33="","","1000")</f>
      </c>
      <c r="N33" s="73">
        <f>IF(B33="","",stake)</f>
      </c>
      <c r="O33" s="74"/>
      <c r="P33" s="75"/>
      <c r="Q33" s="75"/>
      <c r="R33" s="76"/>
      <c r="S33" s="77"/>
      <c r="T33" s="107"/>
      <c r="U33" s="108"/>
      <c r="V33" s="109"/>
      <c r="W33" s="107"/>
      <c r="X33" s="108"/>
      <c r="Y33" s="109"/>
      <c r="Z33" s="107"/>
      <c r="AA33" s="108"/>
      <c r="AB33" s="109"/>
      <c r="AC33" s="107"/>
      <c r="AD33" s="108"/>
      <c r="AE33" s="109"/>
      <c r="AF33" s="100">
        <f>_xlfn.IFERROR(100/G33,"")</f>
      </c>
    </row>
    <row r="34" spans="1:32" ht="12.75">
      <c r="A34" s="1"/>
      <c r="B34" s="113"/>
      <c r="C34" s="78"/>
      <c r="D34" s="78"/>
      <c r="E34" s="79"/>
      <c r="F34" s="80"/>
      <c r="G34" s="81"/>
      <c r="H34" s="82"/>
      <c r="I34" s="83"/>
      <c r="J34" s="84"/>
      <c r="K34" s="85"/>
      <c r="L34" s="114"/>
      <c r="M34" s="115"/>
      <c r="N34" s="115"/>
      <c r="O34" s="115"/>
      <c r="P34" s="115"/>
      <c r="Q34" s="115"/>
      <c r="R34" s="115"/>
      <c r="S34" s="116"/>
      <c r="T34" s="90"/>
      <c r="U34" s="90"/>
      <c r="V34" s="91"/>
      <c r="W34" s="92"/>
      <c r="X34" s="92"/>
      <c r="Y34" s="93"/>
      <c r="Z34" s="90"/>
      <c r="AA34" s="90"/>
      <c r="AB34" s="91"/>
      <c r="AC34" s="92"/>
      <c r="AD34" s="92"/>
      <c r="AE34" s="93"/>
      <c r="AF34" s="99"/>
    </row>
    <row r="35" spans="2:32" s="2" customFormat="1" ht="12">
      <c r="B35" s="117"/>
      <c r="C35" s="59"/>
      <c r="D35" s="59"/>
      <c r="E35" s="51"/>
      <c r="F35" s="49"/>
      <c r="G35" s="47"/>
      <c r="H35" s="53"/>
      <c r="I35" s="55"/>
      <c r="J35" s="57"/>
      <c r="K35" s="28"/>
      <c r="L35" s="61" t="e">
        <f>IF(AND((COUNT($G$9,$G$11,$G$13,$G$15,$G$17,$G$19,$G$21,$G$23,$G$25,$G$27,$G$29,$G$31,$G$33,$G$35,$G$37,$G$39,$G$41,$G$43,$G$45,$G$47,$G$49,$G$51,$G$53,$G$55,$G$57,$G$59,$G$61,$G$63,$G$65,$G$67)-RANK(G35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35" s="62">
        <f>IF(B35="","","1000")</f>
      </c>
      <c r="N35" s="62">
        <f>IF(B35="","",stake)</f>
      </c>
      <c r="O35" s="63"/>
      <c r="P35" s="10"/>
      <c r="Q35" s="10"/>
      <c r="R35" s="11"/>
      <c r="S35" s="12"/>
      <c r="T35" s="104"/>
      <c r="U35" s="105"/>
      <c r="V35" s="106"/>
      <c r="W35" s="104"/>
      <c r="X35" s="105"/>
      <c r="Y35" s="106"/>
      <c r="Z35" s="104"/>
      <c r="AA35" s="105"/>
      <c r="AB35" s="106"/>
      <c r="AC35" s="104"/>
      <c r="AD35" s="105"/>
      <c r="AE35" s="106"/>
      <c r="AF35" s="100">
        <f>_xlfn.IFERROR(100/G35,"")</f>
      </c>
    </row>
    <row r="36" spans="1:32" ht="12.75">
      <c r="A36" s="1"/>
      <c r="B36" s="118"/>
      <c r="C36" s="60"/>
      <c r="D36" s="60"/>
      <c r="E36" s="52"/>
      <c r="F36" s="50"/>
      <c r="G36" s="48"/>
      <c r="H36" s="54"/>
      <c r="I36" s="56"/>
      <c r="J36" s="58"/>
      <c r="K36" s="29"/>
      <c r="L36" s="119"/>
      <c r="M36" s="120"/>
      <c r="N36" s="120"/>
      <c r="O36" s="120"/>
      <c r="P36" s="120"/>
      <c r="Q36" s="120"/>
      <c r="R36" s="120"/>
      <c r="S36" s="121"/>
      <c r="T36" s="86"/>
      <c r="U36" s="86"/>
      <c r="V36" s="87"/>
      <c r="W36" s="88"/>
      <c r="X36" s="88"/>
      <c r="Y36" s="89"/>
      <c r="Z36" s="86"/>
      <c r="AA36" s="86"/>
      <c r="AB36" s="87"/>
      <c r="AC36" s="88"/>
      <c r="AD36" s="88"/>
      <c r="AE36" s="89"/>
      <c r="AF36" s="99"/>
    </row>
    <row r="37" spans="2:32" s="2" customFormat="1" ht="12">
      <c r="B37" s="112"/>
      <c r="C37" s="64"/>
      <c r="D37" s="64"/>
      <c r="E37" s="65"/>
      <c r="F37" s="66"/>
      <c r="G37" s="67"/>
      <c r="H37" s="68"/>
      <c r="I37" s="69"/>
      <c r="J37" s="70"/>
      <c r="K37" s="71"/>
      <c r="L37" s="72" t="e">
        <f>IF(AND((COUNT($G$9,$G$11,$G$13,$G$15,$G$17,$G$19,$G$21,$G$23,$G$25,$G$27,$G$29,$G$31,$G$33,$G$35,$G$37,$G$39,$G$41,$G$43,$G$45,$G$47,$G$49,$G$51,$G$53,$G$55,$G$57,$G$59,$G$61,$G$63,$G$65,$G$67)-RANK(G37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37" s="73">
        <f>IF(B37="","","1000")</f>
      </c>
      <c r="N37" s="73">
        <f>IF(B37="","",stake)</f>
      </c>
      <c r="O37" s="74"/>
      <c r="P37" s="75"/>
      <c r="Q37" s="75"/>
      <c r="R37" s="76"/>
      <c r="S37" s="77"/>
      <c r="T37" s="107"/>
      <c r="U37" s="108"/>
      <c r="V37" s="109"/>
      <c r="W37" s="107"/>
      <c r="X37" s="108"/>
      <c r="Y37" s="109"/>
      <c r="Z37" s="107"/>
      <c r="AA37" s="108"/>
      <c r="AB37" s="109"/>
      <c r="AC37" s="107"/>
      <c r="AD37" s="108"/>
      <c r="AE37" s="109"/>
      <c r="AF37" s="100">
        <f>_xlfn.IFERROR(100/G37,"")</f>
      </c>
    </row>
    <row r="38" spans="1:32" ht="12.75">
      <c r="A38" s="1"/>
      <c r="B38" s="113"/>
      <c r="C38" s="78"/>
      <c r="D38" s="78"/>
      <c r="E38" s="79"/>
      <c r="F38" s="80"/>
      <c r="G38" s="81"/>
      <c r="H38" s="82"/>
      <c r="I38" s="83"/>
      <c r="J38" s="84"/>
      <c r="K38" s="85"/>
      <c r="L38" s="114"/>
      <c r="M38" s="115"/>
      <c r="N38" s="115"/>
      <c r="O38" s="115"/>
      <c r="P38" s="115"/>
      <c r="Q38" s="115"/>
      <c r="R38" s="115"/>
      <c r="S38" s="116"/>
      <c r="T38" s="90"/>
      <c r="U38" s="90"/>
      <c r="V38" s="91"/>
      <c r="W38" s="92"/>
      <c r="X38" s="92"/>
      <c r="Y38" s="93"/>
      <c r="Z38" s="90"/>
      <c r="AA38" s="90"/>
      <c r="AB38" s="91"/>
      <c r="AC38" s="92"/>
      <c r="AD38" s="92"/>
      <c r="AE38" s="93"/>
      <c r="AF38" s="99"/>
    </row>
    <row r="39" spans="2:32" s="2" customFormat="1" ht="12">
      <c r="B39" s="117"/>
      <c r="C39" s="59"/>
      <c r="D39" s="59"/>
      <c r="E39" s="51"/>
      <c r="F39" s="49"/>
      <c r="G39" s="47"/>
      <c r="H39" s="53"/>
      <c r="I39" s="55"/>
      <c r="J39" s="57"/>
      <c r="K39" s="28"/>
      <c r="L39" s="61" t="e">
        <f>IF(AND((COUNT($G$9,$G$11,$G$13,$G$15,$G$17,$G$19,$G$21,$G$23,$G$25,$G$27,$G$29,$G$31,$G$33,$G$35,$G$37,$G$39,$G$41,$G$43,$G$45,$G$47,$G$49,$G$51,$G$53,$G$55,$G$57,$G$59,$G$61,$G$63,$G$65,$G$67)-RANK(G39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39" s="62">
        <f>IF(B39="","","1000")</f>
      </c>
      <c r="N39" s="62">
        <f>IF(B39="","",stake)</f>
      </c>
      <c r="O39" s="63"/>
      <c r="P39" s="10"/>
      <c r="Q39" s="10"/>
      <c r="R39" s="11"/>
      <c r="S39" s="12"/>
      <c r="T39" s="104"/>
      <c r="U39" s="105"/>
      <c r="V39" s="106"/>
      <c r="W39" s="104"/>
      <c r="X39" s="105"/>
      <c r="Y39" s="106"/>
      <c r="Z39" s="104"/>
      <c r="AA39" s="105"/>
      <c r="AB39" s="106"/>
      <c r="AC39" s="104"/>
      <c r="AD39" s="105"/>
      <c r="AE39" s="106"/>
      <c r="AF39" s="100">
        <f>_xlfn.IFERROR(100/G39,"")</f>
      </c>
    </row>
    <row r="40" spans="1:32" ht="12.75">
      <c r="A40" s="1"/>
      <c r="B40" s="118"/>
      <c r="C40" s="60"/>
      <c r="D40" s="60"/>
      <c r="E40" s="52"/>
      <c r="F40" s="50"/>
      <c r="G40" s="48"/>
      <c r="H40" s="54"/>
      <c r="I40" s="56"/>
      <c r="J40" s="58"/>
      <c r="K40" s="29"/>
      <c r="L40" s="119"/>
      <c r="M40" s="120"/>
      <c r="N40" s="120"/>
      <c r="O40" s="120"/>
      <c r="P40" s="120"/>
      <c r="Q40" s="120"/>
      <c r="R40" s="120"/>
      <c r="S40" s="121"/>
      <c r="T40" s="86"/>
      <c r="U40" s="86"/>
      <c r="V40" s="87"/>
      <c r="W40" s="88"/>
      <c r="X40" s="88"/>
      <c r="Y40" s="89"/>
      <c r="Z40" s="86"/>
      <c r="AA40" s="86"/>
      <c r="AB40" s="87"/>
      <c r="AC40" s="88"/>
      <c r="AD40" s="88"/>
      <c r="AE40" s="89"/>
      <c r="AF40" s="99"/>
    </row>
    <row r="41" spans="2:32" s="2" customFormat="1" ht="12">
      <c r="B41" s="112"/>
      <c r="C41" s="64"/>
      <c r="D41" s="64"/>
      <c r="E41" s="65"/>
      <c r="F41" s="66"/>
      <c r="G41" s="67"/>
      <c r="H41" s="68"/>
      <c r="I41" s="69"/>
      <c r="J41" s="70"/>
      <c r="K41" s="71"/>
      <c r="L41" s="72" t="e">
        <f>IF(AND((COUNT($G$9,$G$11,$G$13,$G$15,$G$17,$G$19,$G$21,$G$23,$G$25,$G$27,$G$29,$G$31,$G$33,$G$35,$G$37,$G$39,$G$41,$G$43,$G$45,$G$47,$G$49,$G$51,$G$53,$G$55,$G$57,$G$59,$G$61,$G$63,$G$65,$G$67)-RANK(G41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41" s="73">
        <f>IF(B41="","","1000")</f>
      </c>
      <c r="N41" s="73">
        <f>IF(B41="","",stake)</f>
      </c>
      <c r="O41" s="74"/>
      <c r="P41" s="75"/>
      <c r="Q41" s="75"/>
      <c r="R41" s="76"/>
      <c r="S41" s="77"/>
      <c r="T41" s="107"/>
      <c r="U41" s="108"/>
      <c r="V41" s="109"/>
      <c r="W41" s="107"/>
      <c r="X41" s="108"/>
      <c r="Y41" s="109"/>
      <c r="Z41" s="107"/>
      <c r="AA41" s="108"/>
      <c r="AB41" s="109"/>
      <c r="AC41" s="107"/>
      <c r="AD41" s="108"/>
      <c r="AE41" s="109"/>
      <c r="AF41" s="100">
        <f>_xlfn.IFERROR(100/G41,"")</f>
      </c>
    </row>
    <row r="42" spans="1:32" ht="12.75">
      <c r="A42" s="1"/>
      <c r="B42" s="113"/>
      <c r="C42" s="78"/>
      <c r="D42" s="78"/>
      <c r="E42" s="79"/>
      <c r="F42" s="80"/>
      <c r="G42" s="81"/>
      <c r="H42" s="82"/>
      <c r="I42" s="83"/>
      <c r="J42" s="84"/>
      <c r="K42" s="85"/>
      <c r="L42" s="114"/>
      <c r="M42" s="115"/>
      <c r="N42" s="115"/>
      <c r="O42" s="115"/>
      <c r="P42" s="115"/>
      <c r="Q42" s="115"/>
      <c r="R42" s="115"/>
      <c r="S42" s="116"/>
      <c r="T42" s="90"/>
      <c r="U42" s="90"/>
      <c r="V42" s="91"/>
      <c r="W42" s="92"/>
      <c r="X42" s="92"/>
      <c r="Y42" s="93"/>
      <c r="Z42" s="90"/>
      <c r="AA42" s="90"/>
      <c r="AB42" s="91"/>
      <c r="AC42" s="92"/>
      <c r="AD42" s="92"/>
      <c r="AE42" s="93"/>
      <c r="AF42" s="99"/>
    </row>
    <row r="43" spans="2:32" s="2" customFormat="1" ht="12">
      <c r="B43" s="117"/>
      <c r="C43" s="59"/>
      <c r="D43" s="59"/>
      <c r="E43" s="51"/>
      <c r="F43" s="49"/>
      <c r="G43" s="47"/>
      <c r="H43" s="53"/>
      <c r="I43" s="55"/>
      <c r="J43" s="57"/>
      <c r="K43" s="28"/>
      <c r="L43" s="61" t="e">
        <f>IF(AND((COUNT($G$9,$G$11,$G$13,$G$15,$G$17,$G$19,$G$21,$G$23,$G$25,$G$27,$G$29,$G$31,$G$33,$G$35,$G$37,$G$39,$G$41,$G$43,$G$45,$G$47,$G$49,$G$51,$G$53,$G$55,$G$57,$G$59,$G$61,$G$63,$G$65,$G$67)-RANK(G43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43" s="62">
        <f>IF(B43="","","1000")</f>
      </c>
      <c r="N43" s="62">
        <f>IF(B43="","",stake)</f>
      </c>
      <c r="O43" s="63"/>
      <c r="P43" s="10"/>
      <c r="Q43" s="10"/>
      <c r="R43" s="11"/>
      <c r="S43" s="12"/>
      <c r="T43" s="104"/>
      <c r="U43" s="105"/>
      <c r="V43" s="106"/>
      <c r="W43" s="104"/>
      <c r="X43" s="105"/>
      <c r="Y43" s="106"/>
      <c r="Z43" s="104"/>
      <c r="AA43" s="105"/>
      <c r="AB43" s="106"/>
      <c r="AC43" s="104"/>
      <c r="AD43" s="105"/>
      <c r="AE43" s="106"/>
      <c r="AF43" s="100">
        <f>_xlfn.IFERROR(100/G43,"")</f>
      </c>
    </row>
    <row r="44" spans="1:32" ht="12.75">
      <c r="A44" s="1"/>
      <c r="B44" s="118"/>
      <c r="C44" s="60"/>
      <c r="D44" s="60"/>
      <c r="E44" s="52"/>
      <c r="F44" s="50"/>
      <c r="G44" s="48"/>
      <c r="H44" s="54"/>
      <c r="I44" s="56"/>
      <c r="J44" s="58"/>
      <c r="K44" s="29"/>
      <c r="L44" s="119"/>
      <c r="M44" s="120"/>
      <c r="N44" s="120"/>
      <c r="O44" s="120"/>
      <c r="P44" s="120"/>
      <c r="Q44" s="120"/>
      <c r="R44" s="120"/>
      <c r="S44" s="121"/>
      <c r="T44" s="86"/>
      <c r="U44" s="86"/>
      <c r="V44" s="87"/>
      <c r="W44" s="88"/>
      <c r="X44" s="88"/>
      <c r="Y44" s="89"/>
      <c r="Z44" s="86"/>
      <c r="AA44" s="86"/>
      <c r="AB44" s="87"/>
      <c r="AC44" s="88"/>
      <c r="AD44" s="88"/>
      <c r="AE44" s="89"/>
      <c r="AF44" s="99"/>
    </row>
    <row r="45" spans="2:32" s="2" customFormat="1" ht="12">
      <c r="B45" s="112"/>
      <c r="C45" s="64"/>
      <c r="D45" s="64"/>
      <c r="E45" s="65"/>
      <c r="F45" s="66"/>
      <c r="G45" s="67"/>
      <c r="H45" s="68"/>
      <c r="I45" s="69"/>
      <c r="J45" s="70"/>
      <c r="K45" s="71"/>
      <c r="L45" s="72" t="e">
        <f>IF(AND((COUNT($G$9,$G$11,$G$13,$G$15,$G$17,$G$19,$G$21,$G$23,$G$25,$G$27,$G$29,$G$31,$G$33,$G$35,$G$37,$G$39,$G$41,$G$43,$G$45,$G$47,$G$49,$G$51,$G$53,$G$55,$G$57,$G$59,$G$61,$G$63,$G$65,$G$67)-RANK(G45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45" s="73">
        <f>IF(B45="","","1000")</f>
      </c>
      <c r="N45" s="73">
        <f>IF(B45="","",stake)</f>
      </c>
      <c r="O45" s="74"/>
      <c r="P45" s="75"/>
      <c r="Q45" s="75"/>
      <c r="R45" s="76"/>
      <c r="S45" s="77"/>
      <c r="T45" s="107"/>
      <c r="U45" s="108"/>
      <c r="V45" s="109"/>
      <c r="W45" s="107"/>
      <c r="X45" s="108"/>
      <c r="Y45" s="109"/>
      <c r="Z45" s="107"/>
      <c r="AA45" s="108"/>
      <c r="AB45" s="109"/>
      <c r="AC45" s="107"/>
      <c r="AD45" s="108"/>
      <c r="AE45" s="109"/>
      <c r="AF45" s="100">
        <f>_xlfn.IFERROR(100/G45,"")</f>
      </c>
    </row>
    <row r="46" spans="1:32" ht="12.75">
      <c r="A46" s="1"/>
      <c r="B46" s="113"/>
      <c r="C46" s="78"/>
      <c r="D46" s="78"/>
      <c r="E46" s="79"/>
      <c r="F46" s="80"/>
      <c r="G46" s="81"/>
      <c r="H46" s="82"/>
      <c r="I46" s="83"/>
      <c r="J46" s="84"/>
      <c r="K46" s="85"/>
      <c r="L46" s="114"/>
      <c r="M46" s="115"/>
      <c r="N46" s="115"/>
      <c r="O46" s="115"/>
      <c r="P46" s="115"/>
      <c r="Q46" s="115"/>
      <c r="R46" s="115"/>
      <c r="S46" s="116"/>
      <c r="T46" s="90"/>
      <c r="U46" s="90"/>
      <c r="V46" s="91"/>
      <c r="W46" s="92"/>
      <c r="X46" s="92"/>
      <c r="Y46" s="93"/>
      <c r="Z46" s="90"/>
      <c r="AA46" s="90"/>
      <c r="AB46" s="91"/>
      <c r="AC46" s="92"/>
      <c r="AD46" s="92"/>
      <c r="AE46" s="93"/>
      <c r="AF46" s="99"/>
    </row>
    <row r="47" spans="2:32" s="2" customFormat="1" ht="12">
      <c r="B47" s="117"/>
      <c r="C47" s="59"/>
      <c r="D47" s="59"/>
      <c r="E47" s="51"/>
      <c r="F47" s="49"/>
      <c r="G47" s="47"/>
      <c r="H47" s="53"/>
      <c r="I47" s="55"/>
      <c r="J47" s="57"/>
      <c r="K47" s="28"/>
      <c r="L47" s="61" t="e">
        <f>IF(AND((COUNT($G$9,$G$11,$G$13,$G$15,$G$17,$G$19,$G$21,$G$23,$G$25,$G$27,$G$29,$G$31,$G$33,$G$35,$G$37,$G$39,$G$41,$G$43,$G$45,$G$47,$G$49,$G$51,$G$53,$G$55,$G$57,$G$59,$G$61,$G$63,$G$65,$G$67)-RANK(G47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47" s="62">
        <f>IF(B47="","","1000")</f>
      </c>
      <c r="N47" s="62">
        <f>IF(B47="","",stake)</f>
      </c>
      <c r="O47" s="63"/>
      <c r="P47" s="10"/>
      <c r="Q47" s="10"/>
      <c r="R47" s="11"/>
      <c r="S47" s="12"/>
      <c r="T47" s="104"/>
      <c r="U47" s="105"/>
      <c r="V47" s="106"/>
      <c r="W47" s="104"/>
      <c r="X47" s="105"/>
      <c r="Y47" s="106"/>
      <c r="Z47" s="104"/>
      <c r="AA47" s="105"/>
      <c r="AB47" s="106"/>
      <c r="AC47" s="104"/>
      <c r="AD47" s="105"/>
      <c r="AE47" s="106"/>
      <c r="AF47" s="100">
        <f>_xlfn.IFERROR(100/G47,"")</f>
      </c>
    </row>
    <row r="48" spans="1:32" ht="12.75">
      <c r="A48" s="1"/>
      <c r="B48" s="118"/>
      <c r="C48" s="60"/>
      <c r="D48" s="60"/>
      <c r="E48" s="52"/>
      <c r="F48" s="50"/>
      <c r="G48" s="48"/>
      <c r="H48" s="54"/>
      <c r="I48" s="56"/>
      <c r="J48" s="58"/>
      <c r="K48" s="29"/>
      <c r="L48" s="119"/>
      <c r="M48" s="120"/>
      <c r="N48" s="120"/>
      <c r="O48" s="120"/>
      <c r="P48" s="120"/>
      <c r="Q48" s="120"/>
      <c r="R48" s="120"/>
      <c r="S48" s="121"/>
      <c r="T48" s="86"/>
      <c r="U48" s="86"/>
      <c r="V48" s="87"/>
      <c r="W48" s="88"/>
      <c r="X48" s="88"/>
      <c r="Y48" s="89"/>
      <c r="Z48" s="86"/>
      <c r="AA48" s="86"/>
      <c r="AB48" s="87"/>
      <c r="AC48" s="88"/>
      <c r="AD48" s="88"/>
      <c r="AE48" s="89"/>
      <c r="AF48" s="99"/>
    </row>
    <row r="49" spans="2:32" s="2" customFormat="1" ht="12">
      <c r="B49" s="112"/>
      <c r="C49" s="64"/>
      <c r="D49" s="64"/>
      <c r="E49" s="65"/>
      <c r="F49" s="66"/>
      <c r="G49" s="67"/>
      <c r="H49" s="68"/>
      <c r="I49" s="69"/>
      <c r="J49" s="70"/>
      <c r="K49" s="71"/>
      <c r="L49" s="72" t="e">
        <f>IF(AND((COUNT($G$9,$G$11,$G$13,$G$15,$G$17,$G$19,$G$21,$G$23,$G$25,$G$27,$G$29,$G$31,$G$33,$G$35,$G$37,$G$39,$G$41,$G$43,$G$45,$G$47,$G$49,$G$51,$G$53,$G$55,$G$57,$G$59,$G$61,$G$63,$G$65,$G$67)-RANK(G49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49" s="73">
        <f>IF(B49="","","1000")</f>
      </c>
      <c r="N49" s="73">
        <f>IF(B49="","",stake)</f>
      </c>
      <c r="O49" s="74"/>
      <c r="P49" s="75"/>
      <c r="Q49" s="75"/>
      <c r="R49" s="76"/>
      <c r="S49" s="77"/>
      <c r="T49" s="107"/>
      <c r="U49" s="108"/>
      <c r="V49" s="109"/>
      <c r="W49" s="107"/>
      <c r="X49" s="108"/>
      <c r="Y49" s="109"/>
      <c r="Z49" s="107"/>
      <c r="AA49" s="108"/>
      <c r="AB49" s="109"/>
      <c r="AC49" s="107"/>
      <c r="AD49" s="108"/>
      <c r="AE49" s="109"/>
      <c r="AF49" s="100">
        <f>_xlfn.IFERROR(100/G49,"")</f>
      </c>
    </row>
    <row r="50" spans="1:32" ht="12.75">
      <c r="A50" s="1"/>
      <c r="B50" s="113"/>
      <c r="C50" s="78"/>
      <c r="D50" s="78"/>
      <c r="E50" s="79"/>
      <c r="F50" s="80"/>
      <c r="G50" s="81"/>
      <c r="H50" s="82"/>
      <c r="I50" s="83"/>
      <c r="J50" s="84"/>
      <c r="K50" s="85"/>
      <c r="L50" s="114"/>
      <c r="M50" s="115"/>
      <c r="N50" s="115"/>
      <c r="O50" s="115"/>
      <c r="P50" s="115"/>
      <c r="Q50" s="115"/>
      <c r="R50" s="115"/>
      <c r="S50" s="116"/>
      <c r="T50" s="90"/>
      <c r="U50" s="90"/>
      <c r="V50" s="91"/>
      <c r="W50" s="92"/>
      <c r="X50" s="92"/>
      <c r="Y50" s="93"/>
      <c r="Z50" s="90"/>
      <c r="AA50" s="90"/>
      <c r="AB50" s="91"/>
      <c r="AC50" s="92"/>
      <c r="AD50" s="92"/>
      <c r="AE50" s="93"/>
      <c r="AF50" s="99"/>
    </row>
    <row r="51" spans="2:32" s="2" customFormat="1" ht="12">
      <c r="B51" s="117"/>
      <c r="C51" s="59"/>
      <c r="D51" s="59"/>
      <c r="E51" s="51"/>
      <c r="F51" s="49"/>
      <c r="G51" s="47"/>
      <c r="H51" s="53"/>
      <c r="I51" s="55"/>
      <c r="J51" s="57"/>
      <c r="K51" s="28"/>
      <c r="L51" s="61" t="e">
        <f>IF(AND((COUNT($G$9,$G$11,$G$13,$G$15,$G$17,$G$19,$G$21,$G$23,$G$25,$G$27,$G$29,$G$31,$G$33,$G$35,$G$37,$G$39,$G$41,$G$43,$G$45,$G$47,$G$49,$G$51,$G$53,$G$55,$G$57,$G$59,$G$61,$G$63,$G$65,$G$67)-RANK(G51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51" s="62">
        <f>IF(B51="","","1000")</f>
      </c>
      <c r="N51" s="62">
        <f>IF(B51="","",stake)</f>
      </c>
      <c r="O51" s="63"/>
      <c r="P51" s="10"/>
      <c r="Q51" s="10"/>
      <c r="R51" s="11"/>
      <c r="S51" s="12"/>
      <c r="T51" s="104"/>
      <c r="U51" s="105"/>
      <c r="V51" s="106"/>
      <c r="W51" s="104"/>
      <c r="X51" s="105"/>
      <c r="Y51" s="106"/>
      <c r="Z51" s="104"/>
      <c r="AA51" s="105"/>
      <c r="AB51" s="106"/>
      <c r="AC51" s="104"/>
      <c r="AD51" s="105"/>
      <c r="AE51" s="106"/>
      <c r="AF51" s="100">
        <f>_xlfn.IFERROR(100/G51,"")</f>
      </c>
    </row>
    <row r="52" spans="1:32" ht="12.75">
      <c r="A52" s="1"/>
      <c r="B52" s="118"/>
      <c r="C52" s="60"/>
      <c r="D52" s="60"/>
      <c r="E52" s="52"/>
      <c r="F52" s="50"/>
      <c r="G52" s="48"/>
      <c r="H52" s="54"/>
      <c r="I52" s="56"/>
      <c r="J52" s="58"/>
      <c r="K52" s="29"/>
      <c r="L52" s="119"/>
      <c r="M52" s="120"/>
      <c r="N52" s="120"/>
      <c r="O52" s="120"/>
      <c r="P52" s="120"/>
      <c r="Q52" s="120"/>
      <c r="R52" s="120"/>
      <c r="S52" s="121"/>
      <c r="T52" s="86"/>
      <c r="U52" s="86"/>
      <c r="V52" s="87"/>
      <c r="W52" s="88"/>
      <c r="X52" s="88"/>
      <c r="Y52" s="89"/>
      <c r="Z52" s="86"/>
      <c r="AA52" s="86"/>
      <c r="AB52" s="87"/>
      <c r="AC52" s="88"/>
      <c r="AD52" s="88"/>
      <c r="AE52" s="89"/>
      <c r="AF52" s="99"/>
    </row>
    <row r="53" spans="2:32" s="2" customFormat="1" ht="12">
      <c r="B53" s="112"/>
      <c r="C53" s="64"/>
      <c r="D53" s="64"/>
      <c r="E53" s="65"/>
      <c r="F53" s="66"/>
      <c r="G53" s="67"/>
      <c r="H53" s="68"/>
      <c r="I53" s="69"/>
      <c r="J53" s="70"/>
      <c r="K53" s="71"/>
      <c r="L53" s="72" t="e">
        <f>IF(AND((COUNT($G$9,$G$11,$G$13,$G$15,$G$17,$G$19,$G$21,$G$23,$G$25,$G$27,$G$29,$G$31,$G$33,$G$35,$G$37,$G$39,$G$41,$G$43,$G$45,$G$47,$G$49,$G$51,$G$53,$G$55,$G$57,$G$59,$G$61,$G$63,$G$65,$G$67)-RANK(G53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53" s="73">
        <f>IF(B53="","","1000")</f>
      </c>
      <c r="N53" s="73">
        <f>IF(B53="","",stake)</f>
      </c>
      <c r="O53" s="74"/>
      <c r="P53" s="75"/>
      <c r="Q53" s="75"/>
      <c r="R53" s="76"/>
      <c r="S53" s="77"/>
      <c r="T53" s="107"/>
      <c r="U53" s="108"/>
      <c r="V53" s="109"/>
      <c r="W53" s="107"/>
      <c r="X53" s="108"/>
      <c r="Y53" s="109"/>
      <c r="Z53" s="107"/>
      <c r="AA53" s="108"/>
      <c r="AB53" s="109"/>
      <c r="AC53" s="107"/>
      <c r="AD53" s="108"/>
      <c r="AE53" s="109"/>
      <c r="AF53" s="100">
        <f>_xlfn.IFERROR(100/G53,"")</f>
      </c>
    </row>
    <row r="54" spans="1:32" ht="12.75">
      <c r="A54" s="1"/>
      <c r="B54" s="113"/>
      <c r="C54" s="78"/>
      <c r="D54" s="78"/>
      <c r="E54" s="79"/>
      <c r="F54" s="80"/>
      <c r="G54" s="81"/>
      <c r="H54" s="82"/>
      <c r="I54" s="83"/>
      <c r="J54" s="84"/>
      <c r="K54" s="85"/>
      <c r="L54" s="114"/>
      <c r="M54" s="115"/>
      <c r="N54" s="115"/>
      <c r="O54" s="115"/>
      <c r="P54" s="115"/>
      <c r="Q54" s="115"/>
      <c r="R54" s="115"/>
      <c r="S54" s="116"/>
      <c r="T54" s="90"/>
      <c r="U54" s="90"/>
      <c r="V54" s="91"/>
      <c r="W54" s="92"/>
      <c r="X54" s="92"/>
      <c r="Y54" s="93"/>
      <c r="Z54" s="90"/>
      <c r="AA54" s="90"/>
      <c r="AB54" s="91"/>
      <c r="AC54" s="92"/>
      <c r="AD54" s="92"/>
      <c r="AE54" s="93"/>
      <c r="AF54" s="99"/>
    </row>
    <row r="55" spans="2:32" s="2" customFormat="1" ht="12">
      <c r="B55" s="117"/>
      <c r="C55" s="59"/>
      <c r="D55" s="59"/>
      <c r="E55" s="51"/>
      <c r="F55" s="49"/>
      <c r="G55" s="47"/>
      <c r="H55" s="53"/>
      <c r="I55" s="55"/>
      <c r="J55" s="57"/>
      <c r="K55" s="28"/>
      <c r="L55" s="61" t="e">
        <f>IF(AND((COUNT($G$9,$G$11,$G$13,$G$15,$G$17,$G$19,$G$21,$G$23,$G$25,$G$27,$G$29,$G$31,$G$33,$G$35,$G$37,$G$39,$G$41,$G$43,$G$45,$G$47,$G$49,$G$51,$G$53,$G$55,$G$57,$G$59,$G$61,$G$63,$G$65,$G$67)-RANK(G55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55" s="62">
        <f>IF(B55="","","1000")</f>
      </c>
      <c r="N55" s="62">
        <f>IF(B55="","",stake)</f>
      </c>
      <c r="O55" s="63"/>
      <c r="P55" s="10"/>
      <c r="Q55" s="10"/>
      <c r="R55" s="11"/>
      <c r="S55" s="12"/>
      <c r="T55" s="104"/>
      <c r="U55" s="105"/>
      <c r="V55" s="106"/>
      <c r="W55" s="104"/>
      <c r="X55" s="105"/>
      <c r="Y55" s="106"/>
      <c r="Z55" s="104"/>
      <c r="AA55" s="105"/>
      <c r="AB55" s="106"/>
      <c r="AC55" s="104"/>
      <c r="AD55" s="105"/>
      <c r="AE55" s="106"/>
      <c r="AF55" s="100">
        <f>_xlfn.IFERROR(100/G55,"")</f>
      </c>
    </row>
    <row r="56" spans="1:32" ht="12.75">
      <c r="A56" s="1"/>
      <c r="B56" s="118"/>
      <c r="C56" s="60"/>
      <c r="D56" s="60"/>
      <c r="E56" s="52"/>
      <c r="F56" s="50"/>
      <c r="G56" s="48"/>
      <c r="H56" s="54"/>
      <c r="I56" s="56"/>
      <c r="J56" s="58"/>
      <c r="K56" s="29"/>
      <c r="L56" s="119"/>
      <c r="M56" s="120"/>
      <c r="N56" s="120"/>
      <c r="O56" s="120"/>
      <c r="P56" s="120"/>
      <c r="Q56" s="120"/>
      <c r="R56" s="120"/>
      <c r="S56" s="121"/>
      <c r="T56" s="86"/>
      <c r="U56" s="86"/>
      <c r="V56" s="87"/>
      <c r="W56" s="88"/>
      <c r="X56" s="88"/>
      <c r="Y56" s="89"/>
      <c r="Z56" s="86"/>
      <c r="AA56" s="86"/>
      <c r="AB56" s="87"/>
      <c r="AC56" s="88"/>
      <c r="AD56" s="88"/>
      <c r="AE56" s="89"/>
      <c r="AF56" s="99"/>
    </row>
    <row r="57" spans="2:32" s="2" customFormat="1" ht="12">
      <c r="B57" s="112"/>
      <c r="C57" s="64"/>
      <c r="D57" s="64"/>
      <c r="E57" s="65"/>
      <c r="F57" s="66"/>
      <c r="G57" s="67"/>
      <c r="H57" s="68"/>
      <c r="I57" s="69"/>
      <c r="J57" s="70"/>
      <c r="K57" s="71"/>
      <c r="L57" s="72" t="e">
        <f>IF(AND((COUNT($G$9,$G$11,$G$13,$G$15,$G$17,$G$19,$G$21,$G$23,$G$25,$G$27,$G$29,$G$31,$G$33,$G$35,$G$37,$G$39,$G$41,$G$43,$G$45,$G$47,$G$49,$G$51,$G$53,$G$55,$G$57,$G$59,$G$61,$G$63,$G$65,$G$67)-RANK(G57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57" s="73">
        <f>IF(B57="","","1000")</f>
      </c>
      <c r="N57" s="73">
        <f>IF(B57="","",stake)</f>
      </c>
      <c r="O57" s="74"/>
      <c r="P57" s="75"/>
      <c r="Q57" s="75"/>
      <c r="R57" s="76"/>
      <c r="S57" s="77"/>
      <c r="T57" s="107"/>
      <c r="U57" s="108"/>
      <c r="V57" s="109"/>
      <c r="W57" s="107"/>
      <c r="X57" s="108"/>
      <c r="Y57" s="109"/>
      <c r="Z57" s="107"/>
      <c r="AA57" s="108"/>
      <c r="AB57" s="109"/>
      <c r="AC57" s="107"/>
      <c r="AD57" s="108"/>
      <c r="AE57" s="109"/>
      <c r="AF57" s="100">
        <f>_xlfn.IFERROR(100/G57,"")</f>
      </c>
    </row>
    <row r="58" spans="1:32" ht="12.75">
      <c r="A58" s="1"/>
      <c r="B58" s="113"/>
      <c r="C58" s="78"/>
      <c r="D58" s="78"/>
      <c r="E58" s="79"/>
      <c r="F58" s="80"/>
      <c r="G58" s="81"/>
      <c r="H58" s="82"/>
      <c r="I58" s="83"/>
      <c r="J58" s="84"/>
      <c r="K58" s="85"/>
      <c r="L58" s="114"/>
      <c r="M58" s="115"/>
      <c r="N58" s="115"/>
      <c r="O58" s="115"/>
      <c r="P58" s="115"/>
      <c r="Q58" s="115"/>
      <c r="R58" s="115"/>
      <c r="S58" s="116"/>
      <c r="T58" s="90"/>
      <c r="U58" s="90"/>
      <c r="V58" s="91"/>
      <c r="W58" s="92"/>
      <c r="X58" s="92"/>
      <c r="Y58" s="93"/>
      <c r="Z58" s="90"/>
      <c r="AA58" s="90"/>
      <c r="AB58" s="91"/>
      <c r="AC58" s="92"/>
      <c r="AD58" s="92"/>
      <c r="AE58" s="93"/>
      <c r="AF58" s="99"/>
    </row>
    <row r="59" spans="2:32" s="2" customFormat="1" ht="12">
      <c r="B59" s="117"/>
      <c r="C59" s="59"/>
      <c r="D59" s="59"/>
      <c r="E59" s="51"/>
      <c r="F59" s="49"/>
      <c r="G59" s="47"/>
      <c r="H59" s="53"/>
      <c r="I59" s="55"/>
      <c r="J59" s="57"/>
      <c r="K59" s="28"/>
      <c r="L59" s="61" t="e">
        <f>IF(AND((COUNT($G$9,$G$11,$G$13,$G$15,$G$17,$G$19,$G$21,$G$23,$G$25,$G$27,$G$29,$G$31,$G$33,$G$35,$G$37,$G$39,$G$41,$G$43,$G$45,$G$47,$G$49,$G$51,$G$53,$G$55,$G$57,$G$59,$G$61,$G$63,$G$65,$G$67)-RANK(G59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59" s="62">
        <f>IF(B59="","","1000")</f>
      </c>
      <c r="N59" s="62">
        <f>IF(B59="","",stake)</f>
      </c>
      <c r="O59" s="63"/>
      <c r="P59" s="10"/>
      <c r="Q59" s="10"/>
      <c r="R59" s="11"/>
      <c r="S59" s="12"/>
      <c r="T59" s="104"/>
      <c r="U59" s="105"/>
      <c r="V59" s="106"/>
      <c r="W59" s="104"/>
      <c r="X59" s="105"/>
      <c r="Y59" s="106"/>
      <c r="Z59" s="104"/>
      <c r="AA59" s="105"/>
      <c r="AB59" s="106"/>
      <c r="AC59" s="104"/>
      <c r="AD59" s="105"/>
      <c r="AE59" s="106"/>
      <c r="AF59" s="100">
        <f>_xlfn.IFERROR(100/G59,"")</f>
      </c>
    </row>
    <row r="60" spans="1:32" ht="12.75">
      <c r="A60" s="1"/>
      <c r="B60" s="118"/>
      <c r="C60" s="60"/>
      <c r="D60" s="60"/>
      <c r="E60" s="52"/>
      <c r="F60" s="50"/>
      <c r="G60" s="48"/>
      <c r="H60" s="54"/>
      <c r="I60" s="56"/>
      <c r="J60" s="58"/>
      <c r="K60" s="29"/>
      <c r="L60" s="119"/>
      <c r="M60" s="120"/>
      <c r="N60" s="120"/>
      <c r="O60" s="120"/>
      <c r="P60" s="120"/>
      <c r="Q60" s="120"/>
      <c r="R60" s="120"/>
      <c r="S60" s="121"/>
      <c r="T60" s="86"/>
      <c r="U60" s="86"/>
      <c r="V60" s="87"/>
      <c r="W60" s="88"/>
      <c r="X60" s="88"/>
      <c r="Y60" s="89"/>
      <c r="Z60" s="86"/>
      <c r="AA60" s="86"/>
      <c r="AB60" s="87"/>
      <c r="AC60" s="88"/>
      <c r="AD60" s="88"/>
      <c r="AE60" s="89"/>
      <c r="AF60" s="99"/>
    </row>
    <row r="61" spans="2:32" s="2" customFormat="1" ht="12">
      <c r="B61" s="112"/>
      <c r="C61" s="64"/>
      <c r="D61" s="64"/>
      <c r="E61" s="65"/>
      <c r="F61" s="66"/>
      <c r="G61" s="67"/>
      <c r="H61" s="68"/>
      <c r="I61" s="69"/>
      <c r="J61" s="70"/>
      <c r="K61" s="71"/>
      <c r="L61" s="72" t="e">
        <f>IF(AND((COUNT($G$9,$G$11,$G$13,$G$15,$G$17,$G$19,$G$21,$G$23,$G$25,$G$27,$G$29,$G$31,$G$33,$G$35,$G$37,$G$39,$G$41,$G$43,$G$45,$G$47,$G$49,$G$51,$G$53,$G$55,$G$57,$G$59,$G$61,$G$63,$G$65,$G$67)-RANK(G61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61" s="73">
        <f>IF(B61="","","1000")</f>
      </c>
      <c r="N61" s="73">
        <f>IF(B61="","",stake)</f>
      </c>
      <c r="O61" s="74"/>
      <c r="P61" s="75"/>
      <c r="Q61" s="75"/>
      <c r="R61" s="76"/>
      <c r="S61" s="77"/>
      <c r="T61" s="107"/>
      <c r="U61" s="108"/>
      <c r="V61" s="109"/>
      <c r="W61" s="107"/>
      <c r="X61" s="108"/>
      <c r="Y61" s="109"/>
      <c r="Z61" s="107"/>
      <c r="AA61" s="108"/>
      <c r="AB61" s="109"/>
      <c r="AC61" s="107"/>
      <c r="AD61" s="108"/>
      <c r="AE61" s="109"/>
      <c r="AF61" s="100">
        <f>_xlfn.IFERROR(100/G61,"")</f>
      </c>
    </row>
    <row r="62" spans="1:32" ht="12.75">
      <c r="A62" s="1"/>
      <c r="B62" s="113"/>
      <c r="C62" s="78"/>
      <c r="D62" s="78"/>
      <c r="E62" s="79"/>
      <c r="F62" s="80"/>
      <c r="G62" s="81"/>
      <c r="H62" s="82"/>
      <c r="I62" s="83"/>
      <c r="J62" s="84"/>
      <c r="K62" s="85"/>
      <c r="L62" s="114"/>
      <c r="M62" s="115"/>
      <c r="N62" s="115"/>
      <c r="O62" s="115"/>
      <c r="P62" s="115"/>
      <c r="Q62" s="115"/>
      <c r="R62" s="115"/>
      <c r="S62" s="116"/>
      <c r="T62" s="90"/>
      <c r="U62" s="90"/>
      <c r="V62" s="91"/>
      <c r="W62" s="92"/>
      <c r="X62" s="92"/>
      <c r="Y62" s="93"/>
      <c r="Z62" s="90"/>
      <c r="AA62" s="90"/>
      <c r="AB62" s="91"/>
      <c r="AC62" s="92"/>
      <c r="AD62" s="92"/>
      <c r="AE62" s="93"/>
      <c r="AF62" s="99"/>
    </row>
    <row r="63" spans="2:32" s="2" customFormat="1" ht="12">
      <c r="B63" s="117"/>
      <c r="C63" s="59"/>
      <c r="D63" s="59"/>
      <c r="E63" s="51"/>
      <c r="F63" s="49"/>
      <c r="G63" s="47"/>
      <c r="H63" s="53"/>
      <c r="I63" s="55"/>
      <c r="J63" s="57"/>
      <c r="K63" s="28"/>
      <c r="L63" s="61" t="e">
        <f>IF(AND((COUNT($G$9,$G$11,$G$13,$G$15,$G$17,$G$19,$G$21,$G$23,$G$25,$G$27,$G$29,$G$31,$G$33,$G$35,$G$37,$G$39,$G$41,$G$43,$G$45,$G$47,$G$49,$G$51,$G$53,$G$55,$G$57,$G$59,$G$61,$G$63,$G$65,$G$67)-RANK(G63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63" s="62">
        <f>IF(B63="","","1000")</f>
      </c>
      <c r="N63" s="62">
        <f>IF(B63="","",stake)</f>
      </c>
      <c r="O63" s="63"/>
      <c r="P63" s="10"/>
      <c r="Q63" s="10"/>
      <c r="R63" s="11"/>
      <c r="S63" s="12"/>
      <c r="T63" s="104"/>
      <c r="U63" s="105"/>
      <c r="V63" s="106"/>
      <c r="W63" s="104"/>
      <c r="X63" s="105"/>
      <c r="Y63" s="106"/>
      <c r="Z63" s="104"/>
      <c r="AA63" s="105"/>
      <c r="AB63" s="106"/>
      <c r="AC63" s="104"/>
      <c r="AD63" s="105"/>
      <c r="AE63" s="106"/>
      <c r="AF63" s="100">
        <f>_xlfn.IFERROR(100/G63,"")</f>
      </c>
    </row>
    <row r="64" spans="1:32" ht="12.75">
      <c r="A64" s="1"/>
      <c r="B64" s="118"/>
      <c r="C64" s="60"/>
      <c r="D64" s="60"/>
      <c r="E64" s="52"/>
      <c r="F64" s="50"/>
      <c r="G64" s="48"/>
      <c r="H64" s="54"/>
      <c r="I64" s="56"/>
      <c r="J64" s="58"/>
      <c r="K64" s="29"/>
      <c r="L64" s="119"/>
      <c r="M64" s="120"/>
      <c r="N64" s="120"/>
      <c r="O64" s="120"/>
      <c r="P64" s="120"/>
      <c r="Q64" s="120"/>
      <c r="R64" s="120"/>
      <c r="S64" s="121"/>
      <c r="T64" s="86"/>
      <c r="U64" s="86"/>
      <c r="V64" s="87"/>
      <c r="W64" s="88"/>
      <c r="X64" s="88"/>
      <c r="Y64" s="89"/>
      <c r="Z64" s="86"/>
      <c r="AA64" s="86"/>
      <c r="AB64" s="87"/>
      <c r="AC64" s="88"/>
      <c r="AD64" s="88"/>
      <c r="AE64" s="89"/>
      <c r="AF64" s="99"/>
    </row>
    <row r="65" spans="2:32" s="2" customFormat="1" ht="12">
      <c r="B65" s="112"/>
      <c r="C65" s="64"/>
      <c r="D65" s="64"/>
      <c r="E65" s="65"/>
      <c r="F65" s="66"/>
      <c r="G65" s="67"/>
      <c r="H65" s="68"/>
      <c r="I65" s="69"/>
      <c r="J65" s="70"/>
      <c r="K65" s="71"/>
      <c r="L65" s="72" t="e">
        <f>IF(AND((COUNT($G$9,$G$11,$G$13,$G$15,$G$17,$G$19,$G$21,$G$23,$G$25,$G$27,$G$29,$G$31,$G$33,$G$35,$G$37,$G$39,$G$41,$G$43,$G$45,$G$47,$G$49,$G$51,$G$53,$G$55,$G$57,$G$59,$G$61,$G$63,$G$65,$G$67)-RANK(G65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65" s="73">
        <f>IF(B65="","","1000")</f>
      </c>
      <c r="N65" s="73">
        <f>IF(B65="","",stake)</f>
      </c>
      <c r="O65" s="74"/>
      <c r="P65" s="75"/>
      <c r="Q65" s="75"/>
      <c r="R65" s="76"/>
      <c r="S65" s="77"/>
      <c r="T65" s="107"/>
      <c r="U65" s="108"/>
      <c r="V65" s="109"/>
      <c r="W65" s="107"/>
      <c r="X65" s="108"/>
      <c r="Y65" s="109"/>
      <c r="Z65" s="107"/>
      <c r="AA65" s="108"/>
      <c r="AB65" s="109"/>
      <c r="AC65" s="107"/>
      <c r="AD65" s="108"/>
      <c r="AE65" s="109"/>
      <c r="AF65" s="100">
        <f>_xlfn.IFERROR(100/G65,"")</f>
      </c>
    </row>
    <row r="66" spans="1:32" ht="12.75">
      <c r="A66" s="1"/>
      <c r="B66" s="113"/>
      <c r="C66" s="78"/>
      <c r="D66" s="78"/>
      <c r="E66" s="79"/>
      <c r="F66" s="80"/>
      <c r="G66" s="81"/>
      <c r="H66" s="82"/>
      <c r="I66" s="83"/>
      <c r="J66" s="84"/>
      <c r="K66" s="85"/>
      <c r="L66" s="114"/>
      <c r="M66" s="115"/>
      <c r="N66" s="115"/>
      <c r="O66" s="115"/>
      <c r="P66" s="115"/>
      <c r="Q66" s="115"/>
      <c r="R66" s="115"/>
      <c r="S66" s="116"/>
      <c r="T66" s="90"/>
      <c r="U66" s="90"/>
      <c r="V66" s="91"/>
      <c r="W66" s="92"/>
      <c r="X66" s="92"/>
      <c r="Y66" s="93"/>
      <c r="Z66" s="90"/>
      <c r="AA66" s="90"/>
      <c r="AB66" s="91"/>
      <c r="AC66" s="92"/>
      <c r="AD66" s="92"/>
      <c r="AE66" s="93"/>
      <c r="AF66" s="99"/>
    </row>
    <row r="67" spans="2:32" s="2" customFormat="1" ht="12">
      <c r="B67" s="117"/>
      <c r="C67" s="59"/>
      <c r="D67" s="59"/>
      <c r="E67" s="51"/>
      <c r="F67" s="49"/>
      <c r="G67" s="47"/>
      <c r="H67" s="53"/>
      <c r="I67" s="55"/>
      <c r="J67" s="57"/>
      <c r="K67" s="28"/>
      <c r="L67" s="61" t="e">
        <f>IF(AND((COUNT($G$9,$G$11,$G$13,$G$15,$G$17,$G$19,$G$21,$G$23,$G$25,$G$27,$G$29,$G$31,$G$33,$G$35,$G$37,$G$39,$G$41,$G$43,$G$45,$G$47,$G$49,$G$51,$G$53,$G$55,$G$57,$G$59,$G$61,$G$63,$G$65,$G$67)-RANK(G67,($G$9,$G$11,$G$13,$G$15,$G$17,$G$19,$G$21,$G$23,$G$25,$G$27,$G$29,$G$31,$G$33,$G$35,$G$37,$G$39,$G$41,$G$43,$G$45,$G$47,$G$49,$G$51,$G$53,$G$55,$G$57,$G$59,$G$61,$G$63,$G$65,$G$67))+1)&lt;Fav+1,TimeTillJump2&lt;MaxTime,TimeTillJump2&gt;MinTime,Overrounds2&lt;UserOverrounds,ISBLANK(InPlay2)),"BACK","")</f>
        <v>#N/A</v>
      </c>
      <c r="M67" s="62">
        <f>IF(B67="","","1000")</f>
      </c>
      <c r="N67" s="62">
        <f>IF(B67="","",stake)</f>
      </c>
      <c r="O67" s="63"/>
      <c r="P67" s="10"/>
      <c r="Q67" s="10"/>
      <c r="R67" s="11"/>
      <c r="S67" s="12"/>
      <c r="T67" s="104"/>
      <c r="U67" s="105"/>
      <c r="V67" s="106"/>
      <c r="W67" s="104"/>
      <c r="X67" s="105"/>
      <c r="Y67" s="106"/>
      <c r="Z67" s="104"/>
      <c r="AA67" s="105"/>
      <c r="AB67" s="106"/>
      <c r="AC67" s="104"/>
      <c r="AD67" s="105"/>
      <c r="AE67" s="106"/>
      <c r="AF67" s="100">
        <f>_xlfn.IFERROR(100/G67,"")</f>
      </c>
    </row>
    <row r="68" spans="1:32" ht="12.75">
      <c r="A68" s="1"/>
      <c r="B68" s="118"/>
      <c r="C68" s="60"/>
      <c r="D68" s="60"/>
      <c r="E68" s="52"/>
      <c r="F68" s="50"/>
      <c r="G68" s="48"/>
      <c r="H68" s="54"/>
      <c r="I68" s="56"/>
      <c r="J68" s="58"/>
      <c r="K68" s="29"/>
      <c r="L68" s="119"/>
      <c r="M68" s="120"/>
      <c r="N68" s="120"/>
      <c r="O68" s="120"/>
      <c r="P68" s="120"/>
      <c r="Q68" s="120"/>
      <c r="R68" s="120"/>
      <c r="S68" s="121"/>
      <c r="T68" s="86"/>
      <c r="U68" s="86"/>
      <c r="V68" s="87"/>
      <c r="W68" s="88"/>
      <c r="X68" s="88"/>
      <c r="Y68" s="89"/>
      <c r="Z68" s="86"/>
      <c r="AA68" s="86"/>
      <c r="AB68" s="87"/>
      <c r="AC68" s="88"/>
      <c r="AD68" s="88"/>
      <c r="AE68" s="89"/>
      <c r="AF68" s="99"/>
    </row>
    <row r="69" spans="1:18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L5:N5"/>
    <mergeCell ref="L6:N6"/>
    <mergeCell ref="B7:B8"/>
    <mergeCell ref="T7:V7"/>
    <mergeCell ref="W7:Y7"/>
    <mergeCell ref="Z7:AB7"/>
    <mergeCell ref="AC7:AE7"/>
    <mergeCell ref="L8:S8"/>
    <mergeCell ref="B9:B10"/>
    <mergeCell ref="T9:V9"/>
    <mergeCell ref="W9:Y9"/>
    <mergeCell ref="Z9:AB9"/>
    <mergeCell ref="AC9:AE9"/>
    <mergeCell ref="L10:S10"/>
    <mergeCell ref="B11:B12"/>
    <mergeCell ref="T11:V11"/>
    <mergeCell ref="W11:Y11"/>
    <mergeCell ref="Z11:AB11"/>
    <mergeCell ref="AC11:AE11"/>
    <mergeCell ref="L12:S12"/>
    <mergeCell ref="B13:B14"/>
    <mergeCell ref="T13:V13"/>
    <mergeCell ref="W13:Y13"/>
    <mergeCell ref="Z13:AB13"/>
    <mergeCell ref="AC13:AE13"/>
    <mergeCell ref="L14:S14"/>
    <mergeCell ref="B15:B16"/>
    <mergeCell ref="T15:V15"/>
    <mergeCell ref="W15:Y15"/>
    <mergeCell ref="Z15:AB15"/>
    <mergeCell ref="AC15:AE15"/>
    <mergeCell ref="L16:S16"/>
    <mergeCell ref="B17:B18"/>
    <mergeCell ref="T17:V17"/>
    <mergeCell ref="W17:Y17"/>
    <mergeCell ref="Z17:AB17"/>
    <mergeCell ref="AC17:AE17"/>
    <mergeCell ref="L18:S18"/>
    <mergeCell ref="B19:B20"/>
    <mergeCell ref="T19:V19"/>
    <mergeCell ref="W19:Y19"/>
    <mergeCell ref="Z19:AB19"/>
    <mergeCell ref="AC19:AE19"/>
    <mergeCell ref="L20:S20"/>
    <mergeCell ref="B21:B22"/>
    <mergeCell ref="T21:V21"/>
    <mergeCell ref="W21:Y21"/>
    <mergeCell ref="Z21:AB21"/>
    <mergeCell ref="AC21:AE21"/>
    <mergeCell ref="L22:S22"/>
    <mergeCell ref="B23:B24"/>
    <mergeCell ref="T23:V23"/>
    <mergeCell ref="W23:Y23"/>
    <mergeCell ref="Z23:AB23"/>
    <mergeCell ref="AC23:AE23"/>
    <mergeCell ref="L24:S24"/>
    <mergeCell ref="B25:B26"/>
    <mergeCell ref="T25:V25"/>
    <mergeCell ref="W25:Y25"/>
    <mergeCell ref="Z25:AB25"/>
    <mergeCell ref="AC25:AE25"/>
    <mergeCell ref="L26:S26"/>
    <mergeCell ref="B27:B28"/>
    <mergeCell ref="T27:V27"/>
    <mergeCell ref="W27:Y27"/>
    <mergeCell ref="Z27:AB27"/>
    <mergeCell ref="AC27:AE27"/>
    <mergeCell ref="L28:S28"/>
    <mergeCell ref="B29:B30"/>
    <mergeCell ref="T29:V29"/>
    <mergeCell ref="W29:Y29"/>
    <mergeCell ref="Z29:AB29"/>
    <mergeCell ref="AC29:AE29"/>
    <mergeCell ref="L30:S30"/>
    <mergeCell ref="B31:B32"/>
    <mergeCell ref="T31:V31"/>
    <mergeCell ref="W31:Y31"/>
    <mergeCell ref="Z31:AB31"/>
    <mergeCell ref="AC31:AE31"/>
    <mergeCell ref="L32:S32"/>
    <mergeCell ref="B33:B34"/>
    <mergeCell ref="T33:V33"/>
    <mergeCell ref="W33:Y33"/>
    <mergeCell ref="Z33:AB33"/>
    <mergeCell ref="AC33:AE33"/>
    <mergeCell ref="L34:S34"/>
    <mergeCell ref="B35:B36"/>
    <mergeCell ref="T35:V35"/>
    <mergeCell ref="W35:Y35"/>
    <mergeCell ref="Z35:AB35"/>
    <mergeCell ref="AC35:AE35"/>
    <mergeCell ref="L36:S36"/>
    <mergeCell ref="B37:B38"/>
    <mergeCell ref="T37:V37"/>
    <mergeCell ref="W37:Y37"/>
    <mergeCell ref="Z37:AB37"/>
    <mergeCell ref="AC37:AE37"/>
    <mergeCell ref="L38:S38"/>
    <mergeCell ref="B39:B40"/>
    <mergeCell ref="T39:V39"/>
    <mergeCell ref="W39:Y39"/>
    <mergeCell ref="Z39:AB39"/>
    <mergeCell ref="AC39:AE39"/>
    <mergeCell ref="L40:S40"/>
    <mergeCell ref="B41:B42"/>
    <mergeCell ref="T41:V41"/>
    <mergeCell ref="W41:Y41"/>
    <mergeCell ref="Z41:AB41"/>
    <mergeCell ref="AC41:AE41"/>
    <mergeCell ref="L42:S42"/>
    <mergeCell ref="B43:B44"/>
    <mergeCell ref="T43:V43"/>
    <mergeCell ref="W43:Y43"/>
    <mergeCell ref="Z43:AB43"/>
    <mergeCell ref="AC43:AE43"/>
    <mergeCell ref="L44:S44"/>
    <mergeCell ref="B45:B46"/>
    <mergeCell ref="T45:V45"/>
    <mergeCell ref="W45:Y45"/>
    <mergeCell ref="Z45:AB45"/>
    <mergeCell ref="AC45:AE45"/>
    <mergeCell ref="L46:S46"/>
    <mergeCell ref="B47:B48"/>
    <mergeCell ref="T47:V47"/>
    <mergeCell ref="W47:Y47"/>
    <mergeCell ref="Z47:AB47"/>
    <mergeCell ref="AC47:AE47"/>
    <mergeCell ref="L48:S48"/>
    <mergeCell ref="B49:B50"/>
    <mergeCell ref="T49:V49"/>
    <mergeCell ref="W49:Y49"/>
    <mergeCell ref="Z49:AB49"/>
    <mergeCell ref="AC49:AE49"/>
    <mergeCell ref="L50:S50"/>
    <mergeCell ref="B51:B52"/>
    <mergeCell ref="T51:V51"/>
    <mergeCell ref="W51:Y51"/>
    <mergeCell ref="Z51:AB51"/>
    <mergeCell ref="AC51:AE51"/>
    <mergeCell ref="L52:S52"/>
    <mergeCell ref="B53:B54"/>
    <mergeCell ref="T53:V53"/>
    <mergeCell ref="W53:Y53"/>
    <mergeCell ref="Z53:AB53"/>
    <mergeCell ref="AC53:AE53"/>
    <mergeCell ref="L54:S54"/>
    <mergeCell ref="B55:B56"/>
    <mergeCell ref="T55:V55"/>
    <mergeCell ref="W55:Y55"/>
    <mergeCell ref="Z55:AB55"/>
    <mergeCell ref="AC55:AE55"/>
    <mergeCell ref="L56:S56"/>
    <mergeCell ref="B57:B58"/>
    <mergeCell ref="T57:V57"/>
    <mergeCell ref="W57:Y57"/>
    <mergeCell ref="Z57:AB57"/>
    <mergeCell ref="AC57:AE57"/>
    <mergeCell ref="L58:S58"/>
    <mergeCell ref="B59:B60"/>
    <mergeCell ref="T59:V59"/>
    <mergeCell ref="W59:Y59"/>
    <mergeCell ref="Z59:AB59"/>
    <mergeCell ref="AC59:AE59"/>
    <mergeCell ref="L60:S60"/>
    <mergeCell ref="B61:B62"/>
    <mergeCell ref="T61:V61"/>
    <mergeCell ref="W61:Y61"/>
    <mergeCell ref="Z61:AB61"/>
    <mergeCell ref="AC61:AE61"/>
    <mergeCell ref="L62:S62"/>
    <mergeCell ref="B63:B64"/>
    <mergeCell ref="T63:V63"/>
    <mergeCell ref="W63:Y63"/>
    <mergeCell ref="Z63:AB63"/>
    <mergeCell ref="AC63:AE63"/>
    <mergeCell ref="L64:S64"/>
    <mergeCell ref="B65:B66"/>
    <mergeCell ref="T65:V65"/>
    <mergeCell ref="W65:Y65"/>
    <mergeCell ref="Z65:AB65"/>
    <mergeCell ref="AC65:AE65"/>
    <mergeCell ref="L66:S66"/>
    <mergeCell ref="B67:B68"/>
    <mergeCell ref="T67:V67"/>
    <mergeCell ref="W67:Y67"/>
    <mergeCell ref="Z67:AB67"/>
    <mergeCell ref="AC67:AE67"/>
    <mergeCell ref="L68:S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F203"/>
  <sheetViews>
    <sheetView tabSelected="1" zoomScale="85" zoomScaleNormal="85" zoomScalePageLayoutView="0" workbookViewId="0" topLeftCell="B1">
      <selection activeCell="L16" sqref="L16:S16"/>
    </sheetView>
  </sheetViews>
  <sheetFormatPr defaultColWidth="9.140625" defaultRowHeight="12.75"/>
  <cols>
    <col min="1" max="1" width="12.421875" style="0" hidden="1" customWidth="1"/>
    <col min="2" max="2" width="20.7109375" style="0" customWidth="1"/>
    <col min="3" max="3" width="11.28125" style="0" customWidth="1"/>
    <col min="4" max="4" width="12.7109375" style="0" customWidth="1"/>
    <col min="5" max="6" width="10.8515625" style="0" customWidth="1"/>
    <col min="7" max="8" width="10.8515625" style="4" customWidth="1"/>
    <col min="9" max="10" width="10.8515625" style="0" customWidth="1"/>
    <col min="11" max="11" width="15.8515625" style="0" customWidth="1"/>
    <col min="12" max="12" width="67.140625" style="0" customWidth="1"/>
    <col min="15" max="15" width="21.57421875" style="0" customWidth="1"/>
    <col min="16" max="18" width="19.28125" style="0" customWidth="1"/>
    <col min="19" max="19" width="14.8515625" style="0" customWidth="1"/>
  </cols>
  <sheetData>
    <row r="1" spans="1:12" ht="12.75">
      <c r="A1">
        <v>1.166108267</v>
      </c>
      <c r="B1" s="20" t="s">
        <v>59</v>
      </c>
      <c r="C1" s="14"/>
      <c r="D1" s="2"/>
      <c r="E1" s="14"/>
      <c r="F1" s="14"/>
      <c r="G1" s="22"/>
      <c r="H1" s="21"/>
      <c r="I1" s="14"/>
      <c r="J1" s="14"/>
      <c r="K1" s="14"/>
      <c r="L1" s="19" t="s">
        <v>36</v>
      </c>
    </row>
    <row r="2" spans="2:16" ht="12.75">
      <c r="B2" s="2" t="s">
        <v>11</v>
      </c>
      <c r="C2" s="2">
        <v>435.16</v>
      </c>
      <c r="D2" s="2"/>
      <c r="E2" s="2" t="s">
        <v>26</v>
      </c>
      <c r="F2" s="2">
        <v>12</v>
      </c>
      <c r="G2" s="15"/>
      <c r="H2" s="15"/>
      <c r="I2" s="14"/>
      <c r="J2" s="14"/>
      <c r="K2" s="14"/>
      <c r="L2" s="20" t="s">
        <v>13</v>
      </c>
      <c r="M2" s="18"/>
      <c r="N2" s="18"/>
      <c r="O2" s="18"/>
      <c r="P2" s="18"/>
    </row>
    <row r="3" spans="2:12" ht="12.75">
      <c r="B3" s="2" t="s">
        <v>9</v>
      </c>
      <c r="C3" s="34">
        <v>0.5332407407407408</v>
      </c>
      <c r="D3" s="2"/>
      <c r="E3" s="34" t="s">
        <v>27</v>
      </c>
      <c r="F3" s="34">
        <v>0.5347222222222222</v>
      </c>
      <c r="G3" s="15"/>
      <c r="H3" s="15"/>
      <c r="I3" s="14"/>
      <c r="J3" s="14"/>
      <c r="K3" s="14"/>
      <c r="L3" s="20" t="s">
        <v>29</v>
      </c>
    </row>
    <row r="4" spans="2:12" ht="12.75">
      <c r="B4" s="2" t="s">
        <v>17</v>
      </c>
      <c r="C4" s="2">
        <v>8</v>
      </c>
      <c r="D4" s="2"/>
      <c r="E4" s="34" t="s">
        <v>28</v>
      </c>
      <c r="F4" s="34">
        <v>0.0014699074074074074</v>
      </c>
      <c r="G4" s="36"/>
      <c r="H4" s="15"/>
      <c r="I4" s="14"/>
      <c r="J4" s="14"/>
      <c r="K4" s="14"/>
      <c r="L4" s="20" t="s">
        <v>23</v>
      </c>
    </row>
    <row r="5" spans="2:15" ht="12.75">
      <c r="B5" s="2" t="s">
        <v>18</v>
      </c>
      <c r="C5" s="2">
        <v>0</v>
      </c>
      <c r="D5" s="2"/>
      <c r="E5" s="16"/>
      <c r="F5" s="14"/>
      <c r="G5" s="15"/>
      <c r="H5" s="15"/>
      <c r="I5" s="14"/>
      <c r="J5" s="14"/>
      <c r="K5" s="14"/>
      <c r="L5" s="124" t="s">
        <v>19</v>
      </c>
      <c r="M5" s="125"/>
      <c r="N5" s="126"/>
      <c r="O5" s="30" t="s">
        <v>20</v>
      </c>
    </row>
    <row r="6" spans="2:15" s="3" customFormat="1" ht="12.75">
      <c r="B6" s="2" t="s">
        <v>21</v>
      </c>
      <c r="C6" s="31">
        <v>293.42</v>
      </c>
      <c r="D6" s="2"/>
      <c r="E6" s="2">
        <v>15</v>
      </c>
      <c r="F6" s="2"/>
      <c r="G6" s="17"/>
      <c r="H6" s="17"/>
      <c r="I6" s="2"/>
      <c r="J6" s="2"/>
      <c r="K6" s="2"/>
      <c r="L6" s="127">
        <f>IF(TimeTillJump3&lt;TakeSP,"TAKE_SP_ALL","")</f>
      </c>
      <c r="M6" s="127"/>
      <c r="N6" s="127"/>
      <c r="O6" s="97"/>
    </row>
    <row r="7" spans="1:32" ht="25.5">
      <c r="A7" s="2"/>
      <c r="B7" s="128" t="s">
        <v>0</v>
      </c>
      <c r="C7" s="26" t="s">
        <v>10</v>
      </c>
      <c r="D7" s="33" t="s">
        <v>22</v>
      </c>
      <c r="E7" s="6"/>
      <c r="F7" s="6"/>
      <c r="G7" s="13" t="s">
        <v>1</v>
      </c>
      <c r="H7" s="13" t="s">
        <v>2</v>
      </c>
      <c r="I7" s="6"/>
      <c r="J7" s="6"/>
      <c r="K7" s="9" t="s">
        <v>15</v>
      </c>
      <c r="L7" s="8" t="s">
        <v>24</v>
      </c>
      <c r="M7" s="9" t="s">
        <v>3</v>
      </c>
      <c r="N7" s="9" t="s">
        <v>4</v>
      </c>
      <c r="O7" s="9" t="s">
        <v>5</v>
      </c>
      <c r="P7" s="9" t="s">
        <v>6</v>
      </c>
      <c r="Q7" s="9" t="s">
        <v>7</v>
      </c>
      <c r="R7" s="9" t="s">
        <v>8</v>
      </c>
      <c r="S7" s="7" t="s">
        <v>12</v>
      </c>
      <c r="T7" s="110" t="s">
        <v>30</v>
      </c>
      <c r="U7" s="111"/>
      <c r="V7" s="111"/>
      <c r="W7" s="110" t="s">
        <v>31</v>
      </c>
      <c r="X7" s="111"/>
      <c r="Y7" s="111"/>
      <c r="Z7" s="110" t="s">
        <v>32</v>
      </c>
      <c r="AA7" s="110"/>
      <c r="AB7" s="110"/>
      <c r="AC7" s="110" t="s">
        <v>33</v>
      </c>
      <c r="AD7" s="110"/>
      <c r="AE7" s="110"/>
      <c r="AF7" s="98" t="s">
        <v>39</v>
      </c>
    </row>
    <row r="8" spans="1:32" ht="13.5">
      <c r="A8" s="2"/>
      <c r="B8" s="129"/>
      <c r="C8" s="27"/>
      <c r="D8" s="32" t="s">
        <v>25</v>
      </c>
      <c r="E8" s="25"/>
      <c r="F8" s="23"/>
      <c r="G8" s="24"/>
      <c r="H8" s="24"/>
      <c r="I8" s="23"/>
      <c r="J8" s="23"/>
      <c r="K8" s="9" t="s">
        <v>16</v>
      </c>
      <c r="L8" s="130" t="s">
        <v>14</v>
      </c>
      <c r="M8" s="131"/>
      <c r="N8" s="131"/>
      <c r="O8" s="131"/>
      <c r="P8" s="131"/>
      <c r="Q8" s="131"/>
      <c r="R8" s="131"/>
      <c r="S8" s="132"/>
      <c r="T8" s="9" t="s">
        <v>34</v>
      </c>
      <c r="U8" s="9" t="s">
        <v>4</v>
      </c>
      <c r="V8" s="35" t="s">
        <v>35</v>
      </c>
      <c r="W8" s="9" t="s">
        <v>34</v>
      </c>
      <c r="X8" s="9" t="s">
        <v>4</v>
      </c>
      <c r="Y8" s="35" t="s">
        <v>35</v>
      </c>
      <c r="Z8" s="9" t="s">
        <v>34</v>
      </c>
      <c r="AA8" s="9" t="s">
        <v>4</v>
      </c>
      <c r="AB8" s="35" t="s">
        <v>35</v>
      </c>
      <c r="AC8" s="9" t="s">
        <v>34</v>
      </c>
      <c r="AD8" s="9" t="s">
        <v>4</v>
      </c>
      <c r="AE8" s="35" t="s">
        <v>35</v>
      </c>
      <c r="AF8" s="101">
        <f>SUM(AF9:AF68)</f>
        <v>0</v>
      </c>
    </row>
    <row r="9" spans="1:32" s="2" customFormat="1" ht="12">
      <c r="A9" s="2">
        <v>22939605</v>
      </c>
      <c r="B9" s="112"/>
      <c r="C9" s="64"/>
      <c r="D9" s="64"/>
      <c r="E9" s="65"/>
      <c r="F9" s="66"/>
      <c r="G9" s="67"/>
      <c r="H9" s="68"/>
      <c r="I9" s="69"/>
      <c r="J9" s="70"/>
      <c r="K9" s="71"/>
      <c r="L9" s="72" t="e">
        <f>IF(AND((COUNT($G$9,$G$11,$G$13,$G$15,$G$17,$G$19,$G$21,$G$23,$G$25,$G$27,$G$29,$G$31,$G$33,$G$35,$G$37,$G$39,$G$41,$G$43,$G$45,$G$47,$G$49,$G$51,$G$53,$G$55,$G$57,$G$59,$G$61,$G$63,$G$65,$G$67)-RANK(G9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9" s="73">
        <f>IF(B9="","","1000")</f>
      </c>
      <c r="N9" s="73">
        <f>IF(B9="","",stake)</f>
      </c>
      <c r="O9" s="74"/>
      <c r="P9" s="75"/>
      <c r="Q9" s="75"/>
      <c r="R9" s="76"/>
      <c r="S9" s="77"/>
      <c r="T9" s="104"/>
      <c r="U9" s="105"/>
      <c r="V9" s="106"/>
      <c r="W9" s="104"/>
      <c r="X9" s="105"/>
      <c r="Y9" s="106"/>
      <c r="Z9" s="104"/>
      <c r="AA9" s="105"/>
      <c r="AB9" s="106"/>
      <c r="AC9" s="104"/>
      <c r="AD9" s="105"/>
      <c r="AE9" s="106"/>
      <c r="AF9" s="100">
        <f>_xlfn.IFERROR(100/G9,"")</f>
      </c>
    </row>
    <row r="10" spans="1:32" ht="12.75">
      <c r="A10" s="1">
        <v>22939605</v>
      </c>
      <c r="B10" s="113"/>
      <c r="C10" s="78"/>
      <c r="D10" s="78"/>
      <c r="E10" s="79"/>
      <c r="F10" s="80"/>
      <c r="G10" s="81"/>
      <c r="H10" s="82"/>
      <c r="I10" s="83"/>
      <c r="J10" s="84"/>
      <c r="K10" s="85"/>
      <c r="L10" s="114"/>
      <c r="M10" s="115"/>
      <c r="N10" s="115"/>
      <c r="O10" s="115"/>
      <c r="P10" s="115"/>
      <c r="Q10" s="115"/>
      <c r="R10" s="115"/>
      <c r="S10" s="116"/>
      <c r="T10" s="90"/>
      <c r="U10" s="90"/>
      <c r="V10" s="91"/>
      <c r="W10" s="92"/>
      <c r="X10" s="92"/>
      <c r="Y10" s="93"/>
      <c r="Z10" s="90"/>
      <c r="AA10" s="90"/>
      <c r="AB10" s="91"/>
      <c r="AC10" s="92"/>
      <c r="AD10" s="92"/>
      <c r="AE10" s="93"/>
      <c r="AF10" s="99"/>
    </row>
    <row r="11" spans="1:32" s="2" customFormat="1" ht="12">
      <c r="A11" s="2">
        <v>20876122</v>
      </c>
      <c r="B11" s="117"/>
      <c r="C11" s="59"/>
      <c r="D11" s="59"/>
      <c r="E11" s="51"/>
      <c r="F11" s="49"/>
      <c r="G11" s="47"/>
      <c r="H11" s="53"/>
      <c r="I11" s="55"/>
      <c r="J11" s="57"/>
      <c r="K11" s="28"/>
      <c r="L11" s="61" t="e">
        <f>IF(AND((COUNT($G$9,$G$11,$G$13,$G$15,$G$17,$G$19,$G$21,$G$23,$G$25,$G$27,$G$29,$G$31,$G$33,$G$35,$G$37,$G$39,$G$41,$G$43,$G$45,$G$47,$G$49,$G$51,$G$53,$G$55,$G$57,$G$59,$G$61,$G$63,$G$65,$G$67)-RANK(G11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11" s="62">
        <f>IF(B11="","","1000")</f>
      </c>
      <c r="N11" s="62">
        <f>IF(B11="","",stake)</f>
      </c>
      <c r="O11" s="63"/>
      <c r="P11" s="10"/>
      <c r="Q11" s="10"/>
      <c r="R11" s="11"/>
      <c r="S11" s="12"/>
      <c r="T11" s="107"/>
      <c r="U11" s="108"/>
      <c r="V11" s="109"/>
      <c r="W11" s="107"/>
      <c r="X11" s="108"/>
      <c r="Y11" s="109"/>
      <c r="Z11" s="107"/>
      <c r="AA11" s="108"/>
      <c r="AB11" s="109"/>
      <c r="AC11" s="107"/>
      <c r="AD11" s="108"/>
      <c r="AE11" s="109"/>
      <c r="AF11" s="100">
        <f>_xlfn.IFERROR(100/G11,"")</f>
      </c>
    </row>
    <row r="12" spans="1:32" ht="12.75">
      <c r="A12" s="1">
        <v>20876122</v>
      </c>
      <c r="B12" s="118"/>
      <c r="C12" s="60"/>
      <c r="D12" s="60"/>
      <c r="E12" s="52"/>
      <c r="F12" s="50"/>
      <c r="G12" s="48"/>
      <c r="H12" s="54"/>
      <c r="I12" s="56"/>
      <c r="J12" s="58"/>
      <c r="K12" s="29"/>
      <c r="L12" s="119"/>
      <c r="M12" s="120"/>
      <c r="N12" s="120"/>
      <c r="O12" s="120"/>
      <c r="P12" s="120"/>
      <c r="Q12" s="120"/>
      <c r="R12" s="120"/>
      <c r="S12" s="121"/>
      <c r="T12" s="86"/>
      <c r="U12" s="86"/>
      <c r="V12" s="87"/>
      <c r="W12" s="88"/>
      <c r="X12" s="88"/>
      <c r="Y12" s="89"/>
      <c r="Z12" s="86"/>
      <c r="AA12" s="86"/>
      <c r="AB12" s="87"/>
      <c r="AC12" s="88"/>
      <c r="AD12" s="88"/>
      <c r="AE12" s="89"/>
      <c r="AF12" s="99"/>
    </row>
    <row r="13" spans="1:32" s="2" customFormat="1" ht="12">
      <c r="A13" s="2">
        <v>22210414</v>
      </c>
      <c r="B13" s="112"/>
      <c r="C13" s="64"/>
      <c r="D13" s="64"/>
      <c r="E13" s="65"/>
      <c r="F13" s="66"/>
      <c r="G13" s="67"/>
      <c r="H13" s="68"/>
      <c r="I13" s="69"/>
      <c r="J13" s="70"/>
      <c r="K13" s="71"/>
      <c r="L13" s="72" t="e">
        <f>IF(AND((COUNT($G$9,$G$11,$G$13,$G$15,$G$17,$G$19,$G$21,$G$23,$G$25,$G$27,$G$29,$G$31,$G$33,$G$35,$G$37,$G$39,$G$41,$G$43,$G$45,$G$47,$G$49,$G$51,$G$53,$G$55,$G$57,$G$59,$G$61,$G$63,$G$65,$G$67)-RANK(G13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13" s="73">
        <f>IF(B13="","","1000")</f>
      </c>
      <c r="N13" s="73">
        <f>IF(B13="","",stake)</f>
      </c>
      <c r="O13" s="74"/>
      <c r="P13" s="75"/>
      <c r="Q13" s="75"/>
      <c r="R13" s="76"/>
      <c r="S13" s="77"/>
      <c r="T13" s="107"/>
      <c r="U13" s="108"/>
      <c r="V13" s="109"/>
      <c r="W13" s="107"/>
      <c r="X13" s="108"/>
      <c r="Y13" s="109"/>
      <c r="Z13" s="107"/>
      <c r="AA13" s="108"/>
      <c r="AB13" s="109"/>
      <c r="AC13" s="107"/>
      <c r="AD13" s="108"/>
      <c r="AE13" s="109"/>
      <c r="AF13" s="100">
        <f>_xlfn.IFERROR(100/G13,"")</f>
      </c>
    </row>
    <row r="14" spans="1:32" ht="12.75">
      <c r="A14" s="1">
        <v>22210414</v>
      </c>
      <c r="B14" s="113"/>
      <c r="C14" s="78"/>
      <c r="D14" s="78"/>
      <c r="E14" s="79"/>
      <c r="F14" s="80"/>
      <c r="G14" s="81"/>
      <c r="H14" s="82"/>
      <c r="I14" s="83"/>
      <c r="J14" s="84"/>
      <c r="K14" s="85"/>
      <c r="L14" s="114"/>
      <c r="M14" s="115"/>
      <c r="N14" s="115"/>
      <c r="O14" s="115"/>
      <c r="P14" s="115"/>
      <c r="Q14" s="115"/>
      <c r="R14" s="115"/>
      <c r="S14" s="116"/>
      <c r="T14" s="90"/>
      <c r="U14" s="90"/>
      <c r="V14" s="91"/>
      <c r="W14" s="92"/>
      <c r="X14" s="92"/>
      <c r="Y14" s="93"/>
      <c r="Z14" s="90"/>
      <c r="AA14" s="90"/>
      <c r="AB14" s="91"/>
      <c r="AC14" s="92"/>
      <c r="AD14" s="92"/>
      <c r="AE14" s="93"/>
      <c r="AF14" s="99"/>
    </row>
    <row r="15" spans="1:32" s="2" customFormat="1" ht="12">
      <c r="A15" s="2">
        <v>23330088</v>
      </c>
      <c r="B15" s="117"/>
      <c r="C15" s="59"/>
      <c r="D15" s="59"/>
      <c r="E15" s="51"/>
      <c r="F15" s="49"/>
      <c r="G15" s="47"/>
      <c r="H15" s="53"/>
      <c r="I15" s="55"/>
      <c r="J15" s="57"/>
      <c r="K15" s="28"/>
      <c r="L15" s="61" t="e">
        <f>IF(AND((COUNT($G$9,$G$11,$G$13,$G$15,$G$17,$G$19,$G$21,$G$23,$G$25,$G$27,$G$29,$G$31,$G$33,$G$35,$G$37,$G$39,$G$41,$G$43,$G$45,$G$47,$G$49,$G$51,$G$53,$G$55,$G$57,$G$59,$G$61,$G$63,$G$65,$G$67)-RANK(G15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15" s="62">
        <f>IF(B15="","","1000")</f>
      </c>
      <c r="N15" s="62">
        <f>IF(B15="","",stake)</f>
      </c>
      <c r="O15" s="63"/>
      <c r="P15" s="10"/>
      <c r="Q15" s="10"/>
      <c r="R15" s="11"/>
      <c r="S15" s="12"/>
      <c r="T15" s="104"/>
      <c r="U15" s="105"/>
      <c r="V15" s="106"/>
      <c r="W15" s="104"/>
      <c r="X15" s="105"/>
      <c r="Y15" s="106"/>
      <c r="Z15" s="104"/>
      <c r="AA15" s="105"/>
      <c r="AB15" s="106"/>
      <c r="AC15" s="104"/>
      <c r="AD15" s="105"/>
      <c r="AE15" s="106"/>
      <c r="AF15" s="100">
        <f>_xlfn.IFERROR(100/G15,"")</f>
      </c>
    </row>
    <row r="16" spans="1:32" ht="12.75">
      <c r="A16" s="1">
        <v>23330088</v>
      </c>
      <c r="B16" s="118"/>
      <c r="C16" s="60"/>
      <c r="D16" s="60"/>
      <c r="E16" s="52"/>
      <c r="F16" s="50"/>
      <c r="G16" s="48"/>
      <c r="H16" s="54"/>
      <c r="I16" s="56"/>
      <c r="J16" s="58"/>
      <c r="K16" s="29"/>
      <c r="L16" s="119"/>
      <c r="M16" s="120"/>
      <c r="N16" s="120"/>
      <c r="O16" s="120"/>
      <c r="P16" s="120"/>
      <c r="Q16" s="120"/>
      <c r="R16" s="120"/>
      <c r="S16" s="121"/>
      <c r="T16" s="86"/>
      <c r="U16" s="86"/>
      <c r="V16" s="87"/>
      <c r="W16" s="88"/>
      <c r="X16" s="88"/>
      <c r="Y16" s="89"/>
      <c r="Z16" s="86"/>
      <c r="AA16" s="86"/>
      <c r="AB16" s="87"/>
      <c r="AC16" s="88"/>
      <c r="AD16" s="88"/>
      <c r="AE16" s="89"/>
      <c r="AF16" s="99"/>
    </row>
    <row r="17" spans="1:32" s="2" customFormat="1" ht="12">
      <c r="A17" s="2">
        <v>19446570</v>
      </c>
      <c r="B17" s="112"/>
      <c r="C17" s="64"/>
      <c r="D17" s="64"/>
      <c r="E17" s="65"/>
      <c r="F17" s="66"/>
      <c r="G17" s="67"/>
      <c r="H17" s="68"/>
      <c r="I17" s="69"/>
      <c r="J17" s="70"/>
      <c r="K17" s="71"/>
      <c r="L17" s="72" t="e">
        <f>IF(AND((COUNT($G$9,$G$11,$G$13,$G$15,$G$17,$G$19,$G$21,$G$23,$G$25,$G$27,$G$29,$G$31,$G$33,$G$35,$G$37,$G$39,$G$41,$G$43,$G$45,$G$47,$G$49,$G$51,$G$53,$G$55,$G$57,$G$59,$G$61,$G$63,$G$65,$G$67)-RANK(G17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17" s="73">
        <f>IF(B17="","","1000")</f>
      </c>
      <c r="N17" s="73">
        <f>IF(B17="","",stake)</f>
      </c>
      <c r="O17" s="74"/>
      <c r="P17" s="75"/>
      <c r="Q17" s="75"/>
      <c r="R17" s="76"/>
      <c r="S17" s="77"/>
      <c r="T17" s="107"/>
      <c r="U17" s="108"/>
      <c r="V17" s="109"/>
      <c r="W17" s="107"/>
      <c r="X17" s="108"/>
      <c r="Y17" s="109"/>
      <c r="Z17" s="107"/>
      <c r="AA17" s="108"/>
      <c r="AB17" s="109"/>
      <c r="AC17" s="107"/>
      <c r="AD17" s="108"/>
      <c r="AE17" s="109"/>
      <c r="AF17" s="100">
        <f>_xlfn.IFERROR(100/G17,"")</f>
      </c>
    </row>
    <row r="18" spans="1:32" ht="12.75">
      <c r="A18" s="1">
        <v>19446570</v>
      </c>
      <c r="B18" s="113"/>
      <c r="C18" s="78"/>
      <c r="D18" s="78"/>
      <c r="E18" s="79"/>
      <c r="F18" s="80"/>
      <c r="G18" s="81"/>
      <c r="H18" s="82"/>
      <c r="I18" s="83"/>
      <c r="J18" s="84"/>
      <c r="K18" s="85"/>
      <c r="L18" s="114"/>
      <c r="M18" s="115"/>
      <c r="N18" s="115"/>
      <c r="O18" s="115"/>
      <c r="P18" s="115"/>
      <c r="Q18" s="115"/>
      <c r="R18" s="115"/>
      <c r="S18" s="116"/>
      <c r="T18" s="90"/>
      <c r="U18" s="90"/>
      <c r="V18" s="91"/>
      <c r="W18" s="92"/>
      <c r="X18" s="92"/>
      <c r="Y18" s="93"/>
      <c r="Z18" s="90"/>
      <c r="AA18" s="90"/>
      <c r="AB18" s="91"/>
      <c r="AC18" s="92"/>
      <c r="AD18" s="92"/>
      <c r="AE18" s="93"/>
      <c r="AF18" s="99"/>
    </row>
    <row r="19" spans="1:32" s="2" customFormat="1" ht="12">
      <c r="A19" s="2">
        <v>24782804</v>
      </c>
      <c r="B19" s="117"/>
      <c r="C19" s="59"/>
      <c r="D19" s="59"/>
      <c r="E19" s="51"/>
      <c r="F19" s="49"/>
      <c r="G19" s="47"/>
      <c r="H19" s="53"/>
      <c r="I19" s="55"/>
      <c r="J19" s="57"/>
      <c r="K19" s="28"/>
      <c r="L19" s="61" t="e">
        <f>IF(AND((COUNT($G$9,$G$11,$G$13,$G$15,$G$17,$G$19,$G$21,$G$23,$G$25,$G$27,$G$29,$G$31,$G$33,$G$35,$G$37,$G$39,$G$41,$G$43,$G$45,$G$47,$G$49,$G$51,$G$53,$G$55,$G$57,$G$59,$G$61,$G$63,$G$65,$G$67)-RANK(G19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19" s="62">
        <f>IF(B19="","","1000")</f>
      </c>
      <c r="N19" s="62">
        <f>IF(B19="","",stake)</f>
      </c>
      <c r="O19" s="63"/>
      <c r="P19" s="10"/>
      <c r="Q19" s="10"/>
      <c r="R19" s="11"/>
      <c r="S19" s="12"/>
      <c r="T19" s="104"/>
      <c r="U19" s="105"/>
      <c r="V19" s="106"/>
      <c r="W19" s="104"/>
      <c r="X19" s="105"/>
      <c r="Y19" s="106"/>
      <c r="Z19" s="104"/>
      <c r="AA19" s="105"/>
      <c r="AB19" s="106"/>
      <c r="AC19" s="104"/>
      <c r="AD19" s="105"/>
      <c r="AE19" s="106"/>
      <c r="AF19" s="100">
        <f>_xlfn.IFERROR(100/G19,"")</f>
      </c>
    </row>
    <row r="20" spans="1:32" ht="12.75">
      <c r="A20" s="1">
        <v>24782804</v>
      </c>
      <c r="B20" s="118"/>
      <c r="C20" s="60"/>
      <c r="D20" s="60"/>
      <c r="E20" s="52"/>
      <c r="F20" s="50"/>
      <c r="G20" s="48"/>
      <c r="H20" s="54"/>
      <c r="I20" s="56"/>
      <c r="J20" s="58"/>
      <c r="K20" s="29"/>
      <c r="L20" s="119"/>
      <c r="M20" s="120"/>
      <c r="N20" s="120"/>
      <c r="O20" s="120"/>
      <c r="P20" s="120"/>
      <c r="Q20" s="120"/>
      <c r="R20" s="120"/>
      <c r="S20" s="121"/>
      <c r="T20" s="86"/>
      <c r="U20" s="86"/>
      <c r="V20" s="87"/>
      <c r="W20" s="88"/>
      <c r="X20" s="88"/>
      <c r="Y20" s="89"/>
      <c r="Z20" s="86"/>
      <c r="AA20" s="86"/>
      <c r="AB20" s="87"/>
      <c r="AC20" s="88"/>
      <c r="AD20" s="88"/>
      <c r="AE20" s="89"/>
      <c r="AF20" s="99"/>
    </row>
    <row r="21" spans="1:32" s="2" customFormat="1" ht="12">
      <c r="A21" s="2">
        <v>17130887</v>
      </c>
      <c r="B21" s="112"/>
      <c r="C21" s="64"/>
      <c r="D21" s="64"/>
      <c r="E21" s="65"/>
      <c r="F21" s="66"/>
      <c r="G21" s="67"/>
      <c r="H21" s="68"/>
      <c r="I21" s="69"/>
      <c r="J21" s="70"/>
      <c r="K21" s="71"/>
      <c r="L21" s="72" t="e">
        <f>IF(AND((COUNT($G$9,$G$11,$G$13,$G$15,$G$17,$G$19,$G$21,$G$23,$G$25,$G$27,$G$29,$G$31,$G$33,$G$35,$G$37,$G$39,$G$41,$G$43,$G$45,$G$47,$G$49,$G$51,$G$53,$G$55,$G$57,$G$59,$G$61,$G$63,$G$65,$G$67)-RANK(G21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21" s="73">
        <f>IF(B21="","","1000")</f>
      </c>
      <c r="N21" s="73">
        <f>IF(B21="","",stake)</f>
      </c>
      <c r="O21" s="74"/>
      <c r="P21" s="75"/>
      <c r="Q21" s="75"/>
      <c r="R21" s="76"/>
      <c r="S21" s="77"/>
      <c r="T21" s="107"/>
      <c r="U21" s="108"/>
      <c r="V21" s="109"/>
      <c r="W21" s="107"/>
      <c r="X21" s="108"/>
      <c r="Y21" s="109"/>
      <c r="Z21" s="107"/>
      <c r="AA21" s="108"/>
      <c r="AB21" s="109"/>
      <c r="AC21" s="107"/>
      <c r="AD21" s="108"/>
      <c r="AE21" s="109"/>
      <c r="AF21" s="100">
        <f>_xlfn.IFERROR(100/G21,"")</f>
      </c>
    </row>
    <row r="22" spans="1:32" ht="12.75">
      <c r="A22" s="1">
        <v>17130887</v>
      </c>
      <c r="B22" s="113"/>
      <c r="C22" s="78"/>
      <c r="D22" s="78"/>
      <c r="E22" s="79"/>
      <c r="F22" s="80"/>
      <c r="G22" s="81"/>
      <c r="H22" s="82"/>
      <c r="I22" s="83"/>
      <c r="J22" s="84"/>
      <c r="K22" s="85"/>
      <c r="L22" s="114"/>
      <c r="M22" s="115"/>
      <c r="N22" s="115"/>
      <c r="O22" s="115"/>
      <c r="P22" s="115"/>
      <c r="Q22" s="115"/>
      <c r="R22" s="115"/>
      <c r="S22" s="116"/>
      <c r="T22" s="90"/>
      <c r="U22" s="90"/>
      <c r="V22" s="91"/>
      <c r="W22" s="92"/>
      <c r="X22" s="92"/>
      <c r="Y22" s="93"/>
      <c r="Z22" s="90"/>
      <c r="AA22" s="90"/>
      <c r="AB22" s="91"/>
      <c r="AC22" s="92"/>
      <c r="AD22" s="92"/>
      <c r="AE22" s="93"/>
      <c r="AF22" s="99"/>
    </row>
    <row r="23" spans="1:32" s="2" customFormat="1" ht="12">
      <c r="A23" s="2">
        <v>22756424</v>
      </c>
      <c r="B23" s="117"/>
      <c r="C23" s="59"/>
      <c r="D23" s="59"/>
      <c r="E23" s="51"/>
      <c r="F23" s="49"/>
      <c r="G23" s="47"/>
      <c r="H23" s="53"/>
      <c r="I23" s="55"/>
      <c r="J23" s="57"/>
      <c r="K23" s="28"/>
      <c r="L23" s="61" t="e">
        <f>IF(AND((COUNT($G$9,$G$11,$G$13,$G$15,$G$17,$G$19,$G$21,$G$23,$G$25,$G$27,$G$29,$G$31,$G$33,$G$35,$G$37,$G$39,$G$41,$G$43,$G$45,$G$47,$G$49,$G$51,$G$53,$G$55,$G$57,$G$59,$G$61,$G$63,$G$65,$G$67)-RANK(G23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23" s="62">
        <f>IF(B23="","","1000")</f>
      </c>
      <c r="N23" s="62">
        <f>IF(B23="","",stake)</f>
      </c>
      <c r="O23" s="63"/>
      <c r="P23" s="10"/>
      <c r="Q23" s="10"/>
      <c r="R23" s="11"/>
      <c r="S23" s="12"/>
      <c r="T23" s="104"/>
      <c r="U23" s="105"/>
      <c r="V23" s="106"/>
      <c r="W23" s="104"/>
      <c r="X23" s="105"/>
      <c r="Y23" s="106"/>
      <c r="Z23" s="104"/>
      <c r="AA23" s="105"/>
      <c r="AB23" s="106"/>
      <c r="AC23" s="104"/>
      <c r="AD23" s="105"/>
      <c r="AE23" s="106"/>
      <c r="AF23" s="100">
        <f>_xlfn.IFERROR(100/G23,"")</f>
      </c>
    </row>
    <row r="24" spans="1:32" ht="12.75">
      <c r="A24" s="1">
        <v>22756424</v>
      </c>
      <c r="B24" s="118"/>
      <c r="C24" s="60"/>
      <c r="D24" s="60"/>
      <c r="E24" s="52"/>
      <c r="F24" s="50"/>
      <c r="G24" s="48"/>
      <c r="H24" s="54"/>
      <c r="I24" s="56"/>
      <c r="J24" s="58"/>
      <c r="K24" s="29"/>
      <c r="L24" s="119"/>
      <c r="M24" s="120"/>
      <c r="N24" s="120"/>
      <c r="O24" s="120"/>
      <c r="P24" s="120"/>
      <c r="Q24" s="120"/>
      <c r="R24" s="120"/>
      <c r="S24" s="121"/>
      <c r="T24" s="86"/>
      <c r="U24" s="86"/>
      <c r="V24" s="87"/>
      <c r="W24" s="88"/>
      <c r="X24" s="88"/>
      <c r="Y24" s="89"/>
      <c r="Z24" s="86"/>
      <c r="AA24" s="86"/>
      <c r="AB24" s="87"/>
      <c r="AC24" s="88"/>
      <c r="AD24" s="88"/>
      <c r="AE24" s="89"/>
      <c r="AF24" s="99"/>
    </row>
    <row r="25" spans="2:32" s="2" customFormat="1" ht="12">
      <c r="B25" s="112"/>
      <c r="C25" s="64"/>
      <c r="D25" s="64"/>
      <c r="E25" s="65"/>
      <c r="F25" s="66"/>
      <c r="G25" s="67"/>
      <c r="H25" s="68"/>
      <c r="I25" s="69"/>
      <c r="J25" s="70"/>
      <c r="K25" s="71"/>
      <c r="L25" s="72" t="e">
        <f>IF(AND((COUNT($G$9,$G$11,$G$13,$G$15,$G$17,$G$19,$G$21,$G$23,$G$25,$G$27,$G$29,$G$31,$G$33,$G$35,$G$37,$G$39,$G$41,$G$43,$G$45,$G$47,$G$49,$G$51,$G$53,$G$55,$G$57,$G$59,$G$61,$G$63,$G$65,$G$67)-RANK(G25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25" s="73">
        <f>IF(B25="","","1000")</f>
      </c>
      <c r="N25" s="73">
        <f>IF(B25="","",stake)</f>
      </c>
      <c r="O25" s="74"/>
      <c r="P25" s="75"/>
      <c r="Q25" s="75"/>
      <c r="R25" s="76"/>
      <c r="S25" s="77"/>
      <c r="T25" s="107"/>
      <c r="U25" s="108"/>
      <c r="V25" s="109"/>
      <c r="W25" s="107"/>
      <c r="X25" s="108"/>
      <c r="Y25" s="109"/>
      <c r="Z25" s="107"/>
      <c r="AA25" s="108"/>
      <c r="AB25" s="109"/>
      <c r="AC25" s="107"/>
      <c r="AD25" s="108"/>
      <c r="AE25" s="109"/>
      <c r="AF25" s="100">
        <f>_xlfn.IFERROR(100/G25,"")</f>
      </c>
    </row>
    <row r="26" spans="1:32" ht="12.75">
      <c r="A26" s="1"/>
      <c r="B26" s="113"/>
      <c r="C26" s="78"/>
      <c r="D26" s="78"/>
      <c r="E26" s="79"/>
      <c r="F26" s="80"/>
      <c r="G26" s="81"/>
      <c r="H26" s="82"/>
      <c r="I26" s="83"/>
      <c r="J26" s="84"/>
      <c r="K26" s="85"/>
      <c r="L26" s="114"/>
      <c r="M26" s="122"/>
      <c r="N26" s="122"/>
      <c r="O26" s="122"/>
      <c r="P26" s="122"/>
      <c r="Q26" s="122"/>
      <c r="R26" s="122"/>
      <c r="S26" s="123"/>
      <c r="T26" s="90"/>
      <c r="U26" s="90"/>
      <c r="V26" s="91"/>
      <c r="W26" s="92"/>
      <c r="X26" s="92"/>
      <c r="Y26" s="93"/>
      <c r="Z26" s="90"/>
      <c r="AA26" s="90"/>
      <c r="AB26" s="91"/>
      <c r="AC26" s="92"/>
      <c r="AD26" s="92"/>
      <c r="AE26" s="93"/>
      <c r="AF26" s="99"/>
    </row>
    <row r="27" spans="2:32" s="2" customFormat="1" ht="12">
      <c r="B27" s="117"/>
      <c r="C27" s="59"/>
      <c r="D27" s="59"/>
      <c r="E27" s="51"/>
      <c r="F27" s="49"/>
      <c r="G27" s="47"/>
      <c r="H27" s="53"/>
      <c r="I27" s="55"/>
      <c r="J27" s="57"/>
      <c r="K27" s="28"/>
      <c r="L27" s="61" t="e">
        <f>IF(AND((COUNT($G$9,$G$11,$G$13,$G$15,$G$17,$G$19,$G$21,$G$23,$G$25,$G$27,$G$29,$G$31,$G$33,$G$35,$G$37,$G$39,$G$41,$G$43,$G$45,$G$47,$G$49,$G$51,$G$53,$G$55,$G$57,$G$59,$G$61,$G$63,$G$65,$G$67)-RANK(G27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27" s="62">
        <f>IF(B27="","","1000")</f>
      </c>
      <c r="N27" s="62">
        <f>IF(B27="","",stake)</f>
      </c>
      <c r="O27" s="63"/>
      <c r="P27" s="10"/>
      <c r="Q27" s="10"/>
      <c r="R27" s="11"/>
      <c r="S27" s="12"/>
      <c r="T27" s="104"/>
      <c r="U27" s="105"/>
      <c r="V27" s="106"/>
      <c r="W27" s="104"/>
      <c r="X27" s="105"/>
      <c r="Y27" s="106"/>
      <c r="Z27" s="104"/>
      <c r="AA27" s="105"/>
      <c r="AB27" s="106"/>
      <c r="AC27" s="104"/>
      <c r="AD27" s="105"/>
      <c r="AE27" s="106"/>
      <c r="AF27" s="100">
        <f>_xlfn.IFERROR(100/G27,"")</f>
      </c>
    </row>
    <row r="28" spans="1:32" ht="12.75">
      <c r="A28" s="1"/>
      <c r="B28" s="118"/>
      <c r="C28" s="60"/>
      <c r="D28" s="60"/>
      <c r="E28" s="52"/>
      <c r="F28" s="50"/>
      <c r="G28" s="48"/>
      <c r="H28" s="54"/>
      <c r="I28" s="56"/>
      <c r="J28" s="58"/>
      <c r="K28" s="29"/>
      <c r="L28" s="119"/>
      <c r="M28" s="120"/>
      <c r="N28" s="120"/>
      <c r="O28" s="120"/>
      <c r="P28" s="120"/>
      <c r="Q28" s="120"/>
      <c r="R28" s="120"/>
      <c r="S28" s="121"/>
      <c r="T28" s="86"/>
      <c r="U28" s="86"/>
      <c r="V28" s="87"/>
      <c r="W28" s="88"/>
      <c r="X28" s="88"/>
      <c r="Y28" s="89"/>
      <c r="Z28" s="86"/>
      <c r="AA28" s="86"/>
      <c r="AB28" s="87"/>
      <c r="AC28" s="88"/>
      <c r="AD28" s="88"/>
      <c r="AE28" s="89"/>
      <c r="AF28" s="99"/>
    </row>
    <row r="29" spans="2:32" s="2" customFormat="1" ht="12">
      <c r="B29" s="112"/>
      <c r="C29" s="64"/>
      <c r="D29" s="64"/>
      <c r="E29" s="65"/>
      <c r="F29" s="66"/>
      <c r="G29" s="67"/>
      <c r="H29" s="68"/>
      <c r="I29" s="69"/>
      <c r="J29" s="70"/>
      <c r="K29" s="71"/>
      <c r="L29" s="72" t="e">
        <f>IF(AND((COUNT($G$9,$G$11,$G$13,$G$15,$G$17,$G$19,$G$21,$G$23,$G$25,$G$27,$G$29,$G$31,$G$33,$G$35,$G$37,$G$39,$G$41,$G$43,$G$45,$G$47,$G$49,$G$51,$G$53,$G$55,$G$57,$G$59,$G$61,$G$63,$G$65,$G$67)-RANK(G29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29" s="73">
        <f>IF(B29="","","1000")</f>
      </c>
      <c r="N29" s="73">
        <f>IF(B29="","",stake)</f>
      </c>
      <c r="O29" s="74"/>
      <c r="P29" s="75"/>
      <c r="Q29" s="75"/>
      <c r="R29" s="76"/>
      <c r="S29" s="77"/>
      <c r="T29" s="107"/>
      <c r="U29" s="108"/>
      <c r="V29" s="109"/>
      <c r="W29" s="107"/>
      <c r="X29" s="108"/>
      <c r="Y29" s="109"/>
      <c r="Z29" s="107"/>
      <c r="AA29" s="108"/>
      <c r="AB29" s="109"/>
      <c r="AC29" s="107"/>
      <c r="AD29" s="108"/>
      <c r="AE29" s="109"/>
      <c r="AF29" s="100">
        <f>_xlfn.IFERROR(100/G29,"")</f>
      </c>
    </row>
    <row r="30" spans="1:32" ht="12.75">
      <c r="A30" s="1"/>
      <c r="B30" s="113"/>
      <c r="C30" s="78"/>
      <c r="D30" s="78"/>
      <c r="E30" s="79"/>
      <c r="F30" s="80"/>
      <c r="G30" s="81"/>
      <c r="H30" s="82"/>
      <c r="I30" s="83"/>
      <c r="J30" s="84"/>
      <c r="K30" s="85"/>
      <c r="L30" s="114"/>
      <c r="M30" s="115"/>
      <c r="N30" s="115"/>
      <c r="O30" s="115"/>
      <c r="P30" s="115"/>
      <c r="Q30" s="115"/>
      <c r="R30" s="115"/>
      <c r="S30" s="116"/>
      <c r="T30" s="90"/>
      <c r="U30" s="90"/>
      <c r="V30" s="91"/>
      <c r="W30" s="92"/>
      <c r="X30" s="92"/>
      <c r="Y30" s="93"/>
      <c r="Z30" s="90"/>
      <c r="AA30" s="90"/>
      <c r="AB30" s="91"/>
      <c r="AC30" s="92"/>
      <c r="AD30" s="92"/>
      <c r="AE30" s="93"/>
      <c r="AF30" s="99"/>
    </row>
    <row r="31" spans="2:32" s="2" customFormat="1" ht="12">
      <c r="B31" s="117"/>
      <c r="C31" s="59"/>
      <c r="D31" s="59"/>
      <c r="E31" s="51"/>
      <c r="F31" s="49"/>
      <c r="G31" s="47"/>
      <c r="H31" s="53"/>
      <c r="I31" s="55"/>
      <c r="J31" s="57"/>
      <c r="K31" s="28"/>
      <c r="L31" s="61" t="e">
        <f>IF(AND((COUNT($G$9,$G$11,$G$13,$G$15,$G$17,$G$19,$G$21,$G$23,$G$25,$G$27,$G$29,$G$31,$G$33,$G$35,$G$37,$G$39,$G$41,$G$43,$G$45,$G$47,$G$49,$G$51,$G$53,$G$55,$G$57,$G$59,$G$61,$G$63,$G$65,$G$67)-RANK(G31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31" s="62">
        <f>IF(B31="","","1000")</f>
      </c>
      <c r="N31" s="62">
        <f>IF(B31="","",stake)</f>
      </c>
      <c r="O31" s="63"/>
      <c r="P31" s="10"/>
      <c r="Q31" s="10"/>
      <c r="R31" s="11"/>
      <c r="S31" s="12"/>
      <c r="T31" s="104"/>
      <c r="U31" s="105"/>
      <c r="V31" s="106"/>
      <c r="W31" s="104"/>
      <c r="X31" s="105"/>
      <c r="Y31" s="106"/>
      <c r="Z31" s="104"/>
      <c r="AA31" s="105"/>
      <c r="AB31" s="106"/>
      <c r="AC31" s="104"/>
      <c r="AD31" s="105"/>
      <c r="AE31" s="106"/>
      <c r="AF31" s="100">
        <f>_xlfn.IFERROR(100/G31,"")</f>
      </c>
    </row>
    <row r="32" spans="1:32" ht="12.75">
      <c r="A32" s="1"/>
      <c r="B32" s="118"/>
      <c r="C32" s="60"/>
      <c r="D32" s="60"/>
      <c r="E32" s="52"/>
      <c r="F32" s="50"/>
      <c r="G32" s="48"/>
      <c r="H32" s="54"/>
      <c r="I32" s="56"/>
      <c r="J32" s="58"/>
      <c r="K32" s="29"/>
      <c r="L32" s="119"/>
      <c r="M32" s="120"/>
      <c r="N32" s="120"/>
      <c r="O32" s="120"/>
      <c r="P32" s="120"/>
      <c r="Q32" s="120"/>
      <c r="R32" s="120"/>
      <c r="S32" s="121"/>
      <c r="T32" s="86"/>
      <c r="U32" s="86"/>
      <c r="V32" s="87"/>
      <c r="W32" s="88"/>
      <c r="X32" s="88"/>
      <c r="Y32" s="89"/>
      <c r="Z32" s="86"/>
      <c r="AA32" s="86"/>
      <c r="AB32" s="87"/>
      <c r="AC32" s="88"/>
      <c r="AD32" s="88"/>
      <c r="AE32" s="89"/>
      <c r="AF32" s="99"/>
    </row>
    <row r="33" spans="2:32" s="2" customFormat="1" ht="12">
      <c r="B33" s="112"/>
      <c r="C33" s="64"/>
      <c r="D33" s="64"/>
      <c r="E33" s="65"/>
      <c r="F33" s="66"/>
      <c r="G33" s="67"/>
      <c r="H33" s="68"/>
      <c r="I33" s="69"/>
      <c r="J33" s="70"/>
      <c r="K33" s="71"/>
      <c r="L33" s="72" t="e">
        <f>IF(AND((COUNT($G$9,$G$11,$G$13,$G$15,$G$17,$G$19,$G$21,$G$23,$G$25,$G$27,$G$29,$G$31,$G$33,$G$35,$G$37,$G$39,$G$41,$G$43,$G$45,$G$47,$G$49,$G$51,$G$53,$G$55,$G$57,$G$59,$G$61,$G$63,$G$65,$G$67)-RANK(G33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33" s="73">
        <f>IF(B33="","","1000")</f>
      </c>
      <c r="N33" s="73">
        <f>IF(B33="","",stake)</f>
      </c>
      <c r="O33" s="74"/>
      <c r="P33" s="75"/>
      <c r="Q33" s="75"/>
      <c r="R33" s="76"/>
      <c r="S33" s="77"/>
      <c r="T33" s="107"/>
      <c r="U33" s="108"/>
      <c r="V33" s="109"/>
      <c r="W33" s="107"/>
      <c r="X33" s="108"/>
      <c r="Y33" s="109"/>
      <c r="Z33" s="107"/>
      <c r="AA33" s="108"/>
      <c r="AB33" s="109"/>
      <c r="AC33" s="107"/>
      <c r="AD33" s="108"/>
      <c r="AE33" s="109"/>
      <c r="AF33" s="100">
        <f>_xlfn.IFERROR(100/G33,"")</f>
      </c>
    </row>
    <row r="34" spans="1:32" ht="12.75">
      <c r="A34" s="1"/>
      <c r="B34" s="113"/>
      <c r="C34" s="78"/>
      <c r="D34" s="78"/>
      <c r="E34" s="79"/>
      <c r="F34" s="80"/>
      <c r="G34" s="81"/>
      <c r="H34" s="82"/>
      <c r="I34" s="83"/>
      <c r="J34" s="84"/>
      <c r="K34" s="85"/>
      <c r="L34" s="114"/>
      <c r="M34" s="115"/>
      <c r="N34" s="115"/>
      <c r="O34" s="115"/>
      <c r="P34" s="115"/>
      <c r="Q34" s="115"/>
      <c r="R34" s="115"/>
      <c r="S34" s="116"/>
      <c r="T34" s="90"/>
      <c r="U34" s="90"/>
      <c r="V34" s="91"/>
      <c r="W34" s="92"/>
      <c r="X34" s="92"/>
      <c r="Y34" s="93"/>
      <c r="Z34" s="90"/>
      <c r="AA34" s="90"/>
      <c r="AB34" s="91"/>
      <c r="AC34" s="92"/>
      <c r="AD34" s="92"/>
      <c r="AE34" s="93"/>
      <c r="AF34" s="99"/>
    </row>
    <row r="35" spans="2:32" s="2" customFormat="1" ht="12">
      <c r="B35" s="117"/>
      <c r="C35" s="59"/>
      <c r="D35" s="59"/>
      <c r="E35" s="51"/>
      <c r="F35" s="49"/>
      <c r="G35" s="47"/>
      <c r="H35" s="53"/>
      <c r="I35" s="55"/>
      <c r="J35" s="57"/>
      <c r="K35" s="28"/>
      <c r="L35" s="61" t="e">
        <f>IF(AND((COUNT($G$9,$G$11,$G$13,$G$15,$G$17,$G$19,$G$21,$G$23,$G$25,$G$27,$G$29,$G$31,$G$33,$G$35,$G$37,$G$39,$G$41,$G$43,$G$45,$G$47,$G$49,$G$51,$G$53,$G$55,$G$57,$G$59,$G$61,$G$63,$G$65,$G$67)-RANK(G35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35" s="62">
        <f>IF(B35="","","1000")</f>
      </c>
      <c r="N35" s="62">
        <f>IF(B35="","",stake)</f>
      </c>
      <c r="O35" s="63"/>
      <c r="P35" s="10"/>
      <c r="Q35" s="10"/>
      <c r="R35" s="11"/>
      <c r="S35" s="12"/>
      <c r="T35" s="104"/>
      <c r="U35" s="105"/>
      <c r="V35" s="106"/>
      <c r="W35" s="104"/>
      <c r="X35" s="105"/>
      <c r="Y35" s="106"/>
      <c r="Z35" s="104"/>
      <c r="AA35" s="105"/>
      <c r="AB35" s="106"/>
      <c r="AC35" s="104"/>
      <c r="AD35" s="105"/>
      <c r="AE35" s="106"/>
      <c r="AF35" s="100">
        <f>_xlfn.IFERROR(100/G35,"")</f>
      </c>
    </row>
    <row r="36" spans="1:32" ht="12.75">
      <c r="A36" s="1"/>
      <c r="B36" s="118"/>
      <c r="C36" s="60"/>
      <c r="D36" s="60"/>
      <c r="E36" s="52"/>
      <c r="F36" s="50"/>
      <c r="G36" s="48"/>
      <c r="H36" s="54"/>
      <c r="I36" s="56"/>
      <c r="J36" s="58"/>
      <c r="K36" s="29"/>
      <c r="L36" s="119"/>
      <c r="M36" s="120"/>
      <c r="N36" s="120"/>
      <c r="O36" s="120"/>
      <c r="P36" s="120"/>
      <c r="Q36" s="120"/>
      <c r="R36" s="120"/>
      <c r="S36" s="121"/>
      <c r="T36" s="86"/>
      <c r="U36" s="86"/>
      <c r="V36" s="87"/>
      <c r="W36" s="88"/>
      <c r="X36" s="88"/>
      <c r="Y36" s="89"/>
      <c r="Z36" s="86"/>
      <c r="AA36" s="86"/>
      <c r="AB36" s="87"/>
      <c r="AC36" s="88"/>
      <c r="AD36" s="88"/>
      <c r="AE36" s="89"/>
      <c r="AF36" s="99"/>
    </row>
    <row r="37" spans="2:32" s="2" customFormat="1" ht="12">
      <c r="B37" s="112"/>
      <c r="C37" s="64"/>
      <c r="D37" s="64"/>
      <c r="E37" s="65"/>
      <c r="F37" s="66"/>
      <c r="G37" s="67"/>
      <c r="H37" s="68"/>
      <c r="I37" s="69"/>
      <c r="J37" s="70"/>
      <c r="K37" s="71"/>
      <c r="L37" s="72" t="e">
        <f>IF(AND((COUNT($G$9,$G$11,$G$13,$G$15,$G$17,$G$19,$G$21,$G$23,$G$25,$G$27,$G$29,$G$31,$G$33,$G$35,$G$37,$G$39,$G$41,$G$43,$G$45,$G$47,$G$49,$G$51,$G$53,$G$55,$G$57,$G$59,$G$61,$G$63,$G$65,$G$67)-RANK(G37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37" s="73">
        <f>IF(B37="","","1000")</f>
      </c>
      <c r="N37" s="73">
        <f>IF(B37="","",stake)</f>
      </c>
      <c r="O37" s="74"/>
      <c r="P37" s="75"/>
      <c r="Q37" s="75"/>
      <c r="R37" s="76"/>
      <c r="S37" s="77"/>
      <c r="T37" s="107"/>
      <c r="U37" s="108"/>
      <c r="V37" s="109"/>
      <c r="W37" s="107"/>
      <c r="X37" s="108"/>
      <c r="Y37" s="109"/>
      <c r="Z37" s="107"/>
      <c r="AA37" s="108"/>
      <c r="AB37" s="109"/>
      <c r="AC37" s="107"/>
      <c r="AD37" s="108"/>
      <c r="AE37" s="109"/>
      <c r="AF37" s="100">
        <f>_xlfn.IFERROR(100/G37,"")</f>
      </c>
    </row>
    <row r="38" spans="1:32" ht="12.75">
      <c r="A38" s="1"/>
      <c r="B38" s="113"/>
      <c r="C38" s="78"/>
      <c r="D38" s="78"/>
      <c r="E38" s="79"/>
      <c r="F38" s="80"/>
      <c r="G38" s="81"/>
      <c r="H38" s="82"/>
      <c r="I38" s="83"/>
      <c r="J38" s="84"/>
      <c r="K38" s="85"/>
      <c r="L38" s="114"/>
      <c r="M38" s="115"/>
      <c r="N38" s="115"/>
      <c r="O38" s="115"/>
      <c r="P38" s="115"/>
      <c r="Q38" s="115"/>
      <c r="R38" s="115"/>
      <c r="S38" s="116"/>
      <c r="T38" s="90"/>
      <c r="U38" s="90"/>
      <c r="V38" s="91"/>
      <c r="W38" s="92"/>
      <c r="X38" s="92"/>
      <c r="Y38" s="93"/>
      <c r="Z38" s="90"/>
      <c r="AA38" s="90"/>
      <c r="AB38" s="91"/>
      <c r="AC38" s="92"/>
      <c r="AD38" s="92"/>
      <c r="AE38" s="93"/>
      <c r="AF38" s="99"/>
    </row>
    <row r="39" spans="2:32" s="2" customFormat="1" ht="12">
      <c r="B39" s="117"/>
      <c r="C39" s="59"/>
      <c r="D39" s="59"/>
      <c r="E39" s="51"/>
      <c r="F39" s="49"/>
      <c r="G39" s="47"/>
      <c r="H39" s="53"/>
      <c r="I39" s="55"/>
      <c r="J39" s="57"/>
      <c r="K39" s="28"/>
      <c r="L39" s="61" t="e">
        <f>IF(AND((COUNT($G$9,$G$11,$G$13,$G$15,$G$17,$G$19,$G$21,$G$23,$G$25,$G$27,$G$29,$G$31,$G$33,$G$35,$G$37,$G$39,$G$41,$G$43,$G$45,$G$47,$G$49,$G$51,$G$53,$G$55,$G$57,$G$59,$G$61,$G$63,$G$65,$G$67)-RANK(G39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39" s="62">
        <f>IF(B39="","","1000")</f>
      </c>
      <c r="N39" s="62">
        <f>IF(B39="","",stake)</f>
      </c>
      <c r="O39" s="63"/>
      <c r="P39" s="10"/>
      <c r="Q39" s="10"/>
      <c r="R39" s="11"/>
      <c r="S39" s="12"/>
      <c r="T39" s="104"/>
      <c r="U39" s="105"/>
      <c r="V39" s="106"/>
      <c r="W39" s="104"/>
      <c r="X39" s="105"/>
      <c r="Y39" s="106"/>
      <c r="Z39" s="104"/>
      <c r="AA39" s="105"/>
      <c r="AB39" s="106"/>
      <c r="AC39" s="104"/>
      <c r="AD39" s="105"/>
      <c r="AE39" s="106"/>
      <c r="AF39" s="100">
        <f>_xlfn.IFERROR(100/G39,"")</f>
      </c>
    </row>
    <row r="40" spans="1:32" ht="12.75">
      <c r="A40" s="1"/>
      <c r="B40" s="118"/>
      <c r="C40" s="60"/>
      <c r="D40" s="60"/>
      <c r="E40" s="52"/>
      <c r="F40" s="50"/>
      <c r="G40" s="48"/>
      <c r="H40" s="54"/>
      <c r="I40" s="56"/>
      <c r="J40" s="58"/>
      <c r="K40" s="29"/>
      <c r="L40" s="119"/>
      <c r="M40" s="120"/>
      <c r="N40" s="120"/>
      <c r="O40" s="120"/>
      <c r="P40" s="120"/>
      <c r="Q40" s="120"/>
      <c r="R40" s="120"/>
      <c r="S40" s="121"/>
      <c r="T40" s="86"/>
      <c r="U40" s="86"/>
      <c r="V40" s="87"/>
      <c r="W40" s="88"/>
      <c r="X40" s="88"/>
      <c r="Y40" s="89"/>
      <c r="Z40" s="86"/>
      <c r="AA40" s="86"/>
      <c r="AB40" s="87"/>
      <c r="AC40" s="88"/>
      <c r="AD40" s="88"/>
      <c r="AE40" s="89"/>
      <c r="AF40" s="99"/>
    </row>
    <row r="41" spans="2:32" s="2" customFormat="1" ht="12">
      <c r="B41" s="112"/>
      <c r="C41" s="64"/>
      <c r="D41" s="64"/>
      <c r="E41" s="65"/>
      <c r="F41" s="66"/>
      <c r="G41" s="67"/>
      <c r="H41" s="68"/>
      <c r="I41" s="69"/>
      <c r="J41" s="70"/>
      <c r="K41" s="71"/>
      <c r="L41" s="72" t="e">
        <f>IF(AND((COUNT($G$9,$G$11,$G$13,$G$15,$G$17,$G$19,$G$21,$G$23,$G$25,$G$27,$G$29,$G$31,$G$33,$G$35,$G$37,$G$39,$G$41,$G$43,$G$45,$G$47,$G$49,$G$51,$G$53,$G$55,$G$57,$G$59,$G$61,$G$63,$G$65,$G$67)-RANK(G41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41" s="73">
        <f>IF(B41="","","1000")</f>
      </c>
      <c r="N41" s="73">
        <f>IF(B41="","",stake)</f>
      </c>
      <c r="O41" s="74"/>
      <c r="P41" s="75"/>
      <c r="Q41" s="75"/>
      <c r="R41" s="76"/>
      <c r="S41" s="77"/>
      <c r="T41" s="107"/>
      <c r="U41" s="108"/>
      <c r="V41" s="109"/>
      <c r="W41" s="107"/>
      <c r="X41" s="108"/>
      <c r="Y41" s="109"/>
      <c r="Z41" s="107"/>
      <c r="AA41" s="108"/>
      <c r="AB41" s="109"/>
      <c r="AC41" s="107"/>
      <c r="AD41" s="108"/>
      <c r="AE41" s="109"/>
      <c r="AF41" s="100">
        <f>_xlfn.IFERROR(100/G41,"")</f>
      </c>
    </row>
    <row r="42" spans="1:32" ht="12.75">
      <c r="A42" s="1"/>
      <c r="B42" s="113"/>
      <c r="C42" s="78"/>
      <c r="D42" s="78"/>
      <c r="E42" s="79"/>
      <c r="F42" s="80"/>
      <c r="G42" s="81"/>
      <c r="H42" s="82"/>
      <c r="I42" s="83"/>
      <c r="J42" s="84"/>
      <c r="K42" s="85"/>
      <c r="L42" s="114"/>
      <c r="M42" s="115"/>
      <c r="N42" s="115"/>
      <c r="O42" s="115"/>
      <c r="P42" s="115"/>
      <c r="Q42" s="115"/>
      <c r="R42" s="115"/>
      <c r="S42" s="116"/>
      <c r="T42" s="90"/>
      <c r="U42" s="90"/>
      <c r="V42" s="91"/>
      <c r="W42" s="92"/>
      <c r="X42" s="92"/>
      <c r="Y42" s="93"/>
      <c r="Z42" s="90"/>
      <c r="AA42" s="90"/>
      <c r="AB42" s="91"/>
      <c r="AC42" s="92"/>
      <c r="AD42" s="92"/>
      <c r="AE42" s="93"/>
      <c r="AF42" s="99"/>
    </row>
    <row r="43" spans="2:32" s="2" customFormat="1" ht="12">
      <c r="B43" s="117"/>
      <c r="C43" s="59"/>
      <c r="D43" s="59"/>
      <c r="E43" s="51"/>
      <c r="F43" s="49"/>
      <c r="G43" s="47"/>
      <c r="H43" s="53"/>
      <c r="I43" s="55"/>
      <c r="J43" s="57"/>
      <c r="K43" s="28"/>
      <c r="L43" s="61" t="e">
        <f>IF(AND((COUNT($G$9,$G$11,$G$13,$G$15,$G$17,$G$19,$G$21,$G$23,$G$25,$G$27,$G$29,$G$31,$G$33,$G$35,$G$37,$G$39,$G$41,$G$43,$G$45,$G$47,$G$49,$G$51,$G$53,$G$55,$G$57,$G$59,$G$61,$G$63,$G$65,$G$67)-RANK(G43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43" s="62">
        <f>IF(B43="","","1000")</f>
      </c>
      <c r="N43" s="62">
        <f>IF(B43="","",stake)</f>
      </c>
      <c r="O43" s="63"/>
      <c r="P43" s="10"/>
      <c r="Q43" s="10"/>
      <c r="R43" s="11"/>
      <c r="S43" s="12"/>
      <c r="T43" s="104"/>
      <c r="U43" s="105"/>
      <c r="V43" s="106"/>
      <c r="W43" s="104"/>
      <c r="X43" s="105"/>
      <c r="Y43" s="106"/>
      <c r="Z43" s="104"/>
      <c r="AA43" s="105"/>
      <c r="AB43" s="106"/>
      <c r="AC43" s="104"/>
      <c r="AD43" s="105"/>
      <c r="AE43" s="106"/>
      <c r="AF43" s="100">
        <f>_xlfn.IFERROR(100/G43,"")</f>
      </c>
    </row>
    <row r="44" spans="1:32" ht="12.75">
      <c r="A44" s="1"/>
      <c r="B44" s="118"/>
      <c r="C44" s="60"/>
      <c r="D44" s="60"/>
      <c r="E44" s="52"/>
      <c r="F44" s="50"/>
      <c r="G44" s="48"/>
      <c r="H44" s="54"/>
      <c r="I44" s="56"/>
      <c r="J44" s="58"/>
      <c r="K44" s="29"/>
      <c r="L44" s="119"/>
      <c r="M44" s="120"/>
      <c r="N44" s="120"/>
      <c r="O44" s="120"/>
      <c r="P44" s="120"/>
      <c r="Q44" s="120"/>
      <c r="R44" s="120"/>
      <c r="S44" s="121"/>
      <c r="T44" s="86"/>
      <c r="U44" s="86"/>
      <c r="V44" s="87"/>
      <c r="W44" s="88"/>
      <c r="X44" s="88"/>
      <c r="Y44" s="89"/>
      <c r="Z44" s="86"/>
      <c r="AA44" s="86"/>
      <c r="AB44" s="87"/>
      <c r="AC44" s="88"/>
      <c r="AD44" s="88"/>
      <c r="AE44" s="89"/>
      <c r="AF44" s="99"/>
    </row>
    <row r="45" spans="2:32" s="2" customFormat="1" ht="12">
      <c r="B45" s="112"/>
      <c r="C45" s="64"/>
      <c r="D45" s="64"/>
      <c r="E45" s="65"/>
      <c r="F45" s="66"/>
      <c r="G45" s="67"/>
      <c r="H45" s="68"/>
      <c r="I45" s="69"/>
      <c r="J45" s="70"/>
      <c r="K45" s="71"/>
      <c r="L45" s="72" t="e">
        <f>IF(AND((COUNT($G$9,$G$11,$G$13,$G$15,$G$17,$G$19,$G$21,$G$23,$G$25,$G$27,$G$29,$G$31,$G$33,$G$35,$G$37,$G$39,$G$41,$G$43,$G$45,$G$47,$G$49,$G$51,$G$53,$G$55,$G$57,$G$59,$G$61,$G$63,$G$65,$G$67)-RANK(G45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45" s="73">
        <f>IF(B45="","","1000")</f>
      </c>
      <c r="N45" s="73">
        <f>IF(B45="","",stake)</f>
      </c>
      <c r="O45" s="74"/>
      <c r="P45" s="75"/>
      <c r="Q45" s="75"/>
      <c r="R45" s="76"/>
      <c r="S45" s="77"/>
      <c r="T45" s="107"/>
      <c r="U45" s="108"/>
      <c r="V45" s="109"/>
      <c r="W45" s="107"/>
      <c r="X45" s="108"/>
      <c r="Y45" s="109"/>
      <c r="Z45" s="107"/>
      <c r="AA45" s="108"/>
      <c r="AB45" s="109"/>
      <c r="AC45" s="107"/>
      <c r="AD45" s="108"/>
      <c r="AE45" s="109"/>
      <c r="AF45" s="100">
        <f>_xlfn.IFERROR(100/G45,"")</f>
      </c>
    </row>
    <row r="46" spans="1:32" ht="12.75">
      <c r="A46" s="1"/>
      <c r="B46" s="113"/>
      <c r="C46" s="78"/>
      <c r="D46" s="78"/>
      <c r="E46" s="79"/>
      <c r="F46" s="80"/>
      <c r="G46" s="81"/>
      <c r="H46" s="82"/>
      <c r="I46" s="83"/>
      <c r="J46" s="84"/>
      <c r="K46" s="85"/>
      <c r="L46" s="114"/>
      <c r="M46" s="115"/>
      <c r="N46" s="115"/>
      <c r="O46" s="115"/>
      <c r="P46" s="115"/>
      <c r="Q46" s="115"/>
      <c r="R46" s="115"/>
      <c r="S46" s="116"/>
      <c r="T46" s="90"/>
      <c r="U46" s="90"/>
      <c r="V46" s="91"/>
      <c r="W46" s="92"/>
      <c r="X46" s="92"/>
      <c r="Y46" s="93"/>
      <c r="Z46" s="90"/>
      <c r="AA46" s="90"/>
      <c r="AB46" s="91"/>
      <c r="AC46" s="92"/>
      <c r="AD46" s="92"/>
      <c r="AE46" s="93"/>
      <c r="AF46" s="99"/>
    </row>
    <row r="47" spans="2:32" s="2" customFormat="1" ht="12">
      <c r="B47" s="117"/>
      <c r="C47" s="59"/>
      <c r="D47" s="59"/>
      <c r="E47" s="51"/>
      <c r="F47" s="49"/>
      <c r="G47" s="47"/>
      <c r="H47" s="53"/>
      <c r="I47" s="55"/>
      <c r="J47" s="57"/>
      <c r="K47" s="28"/>
      <c r="L47" s="61" t="e">
        <f>IF(AND((COUNT($G$9,$G$11,$G$13,$G$15,$G$17,$G$19,$G$21,$G$23,$G$25,$G$27,$G$29,$G$31,$G$33,$G$35,$G$37,$G$39,$G$41,$G$43,$G$45,$G$47,$G$49,$G$51,$G$53,$G$55,$G$57,$G$59,$G$61,$G$63,$G$65,$G$67)-RANK(G47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47" s="62">
        <f>IF(B47="","","1000")</f>
      </c>
      <c r="N47" s="62">
        <f>IF(B47="","",stake)</f>
      </c>
      <c r="O47" s="63"/>
      <c r="P47" s="10"/>
      <c r="Q47" s="10"/>
      <c r="R47" s="11"/>
      <c r="S47" s="12"/>
      <c r="T47" s="104"/>
      <c r="U47" s="105"/>
      <c r="V47" s="106"/>
      <c r="W47" s="104"/>
      <c r="X47" s="105"/>
      <c r="Y47" s="106"/>
      <c r="Z47" s="104"/>
      <c r="AA47" s="105"/>
      <c r="AB47" s="106"/>
      <c r="AC47" s="104"/>
      <c r="AD47" s="105"/>
      <c r="AE47" s="106"/>
      <c r="AF47" s="100">
        <f>_xlfn.IFERROR(100/G47,"")</f>
      </c>
    </row>
    <row r="48" spans="1:32" ht="12.75">
      <c r="A48" s="1"/>
      <c r="B48" s="118"/>
      <c r="C48" s="60"/>
      <c r="D48" s="60"/>
      <c r="E48" s="52"/>
      <c r="F48" s="50"/>
      <c r="G48" s="48"/>
      <c r="H48" s="54"/>
      <c r="I48" s="56"/>
      <c r="J48" s="58"/>
      <c r="K48" s="29"/>
      <c r="L48" s="119"/>
      <c r="M48" s="120"/>
      <c r="N48" s="120"/>
      <c r="O48" s="120"/>
      <c r="P48" s="120"/>
      <c r="Q48" s="120"/>
      <c r="R48" s="120"/>
      <c r="S48" s="121"/>
      <c r="T48" s="86"/>
      <c r="U48" s="86"/>
      <c r="V48" s="87"/>
      <c r="W48" s="88"/>
      <c r="X48" s="88"/>
      <c r="Y48" s="89"/>
      <c r="Z48" s="86"/>
      <c r="AA48" s="86"/>
      <c r="AB48" s="87"/>
      <c r="AC48" s="88"/>
      <c r="AD48" s="88"/>
      <c r="AE48" s="89"/>
      <c r="AF48" s="99"/>
    </row>
    <row r="49" spans="2:32" s="2" customFormat="1" ht="12">
      <c r="B49" s="112"/>
      <c r="C49" s="64"/>
      <c r="D49" s="64"/>
      <c r="E49" s="65"/>
      <c r="F49" s="66"/>
      <c r="G49" s="67"/>
      <c r="H49" s="68"/>
      <c r="I49" s="69"/>
      <c r="J49" s="70"/>
      <c r="K49" s="71"/>
      <c r="L49" s="72" t="e">
        <f>IF(AND((COUNT($G$9,$G$11,$G$13,$G$15,$G$17,$G$19,$G$21,$G$23,$G$25,$G$27,$G$29,$G$31,$G$33,$G$35,$G$37,$G$39,$G$41,$G$43,$G$45,$G$47,$G$49,$G$51,$G$53,$G$55,$G$57,$G$59,$G$61,$G$63,$G$65,$G$67)-RANK(G49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49" s="73">
        <f>IF(B49="","","1000")</f>
      </c>
      <c r="N49" s="73">
        <f>IF(B49="","",stake)</f>
      </c>
      <c r="O49" s="74"/>
      <c r="P49" s="75"/>
      <c r="Q49" s="75"/>
      <c r="R49" s="76"/>
      <c r="S49" s="77"/>
      <c r="T49" s="107"/>
      <c r="U49" s="108"/>
      <c r="V49" s="109"/>
      <c r="W49" s="107"/>
      <c r="X49" s="108"/>
      <c r="Y49" s="109"/>
      <c r="Z49" s="107"/>
      <c r="AA49" s="108"/>
      <c r="AB49" s="109"/>
      <c r="AC49" s="107"/>
      <c r="AD49" s="108"/>
      <c r="AE49" s="109"/>
      <c r="AF49" s="100">
        <f>_xlfn.IFERROR(100/G49,"")</f>
      </c>
    </row>
    <row r="50" spans="1:32" ht="12.75">
      <c r="A50" s="1"/>
      <c r="B50" s="113"/>
      <c r="C50" s="78"/>
      <c r="D50" s="78"/>
      <c r="E50" s="79"/>
      <c r="F50" s="80"/>
      <c r="G50" s="81"/>
      <c r="H50" s="82"/>
      <c r="I50" s="83"/>
      <c r="J50" s="84"/>
      <c r="K50" s="85"/>
      <c r="L50" s="114"/>
      <c r="M50" s="115"/>
      <c r="N50" s="115"/>
      <c r="O50" s="115"/>
      <c r="P50" s="115"/>
      <c r="Q50" s="115"/>
      <c r="R50" s="115"/>
      <c r="S50" s="116"/>
      <c r="T50" s="90"/>
      <c r="U50" s="90"/>
      <c r="V50" s="91"/>
      <c r="W50" s="92"/>
      <c r="X50" s="92"/>
      <c r="Y50" s="93"/>
      <c r="Z50" s="90"/>
      <c r="AA50" s="90"/>
      <c r="AB50" s="91"/>
      <c r="AC50" s="92"/>
      <c r="AD50" s="92"/>
      <c r="AE50" s="93"/>
      <c r="AF50" s="99"/>
    </row>
    <row r="51" spans="2:32" s="2" customFormat="1" ht="12">
      <c r="B51" s="117"/>
      <c r="C51" s="59"/>
      <c r="D51" s="59"/>
      <c r="E51" s="51"/>
      <c r="F51" s="49"/>
      <c r="G51" s="47"/>
      <c r="H51" s="53"/>
      <c r="I51" s="55"/>
      <c r="J51" s="57"/>
      <c r="K51" s="28"/>
      <c r="L51" s="61" t="e">
        <f>IF(AND((COUNT($G$9,$G$11,$G$13,$G$15,$G$17,$G$19,$G$21,$G$23,$G$25,$G$27,$G$29,$G$31,$G$33,$G$35,$G$37,$G$39,$G$41,$G$43,$G$45,$G$47,$G$49,$G$51,$G$53,$G$55,$G$57,$G$59,$G$61,$G$63,$G$65,$G$67)-RANK(G51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51" s="62">
        <f>IF(B51="","","1000")</f>
      </c>
      <c r="N51" s="62">
        <f>IF(B51="","",stake)</f>
      </c>
      <c r="O51" s="63"/>
      <c r="P51" s="10"/>
      <c r="Q51" s="10"/>
      <c r="R51" s="11"/>
      <c r="S51" s="12"/>
      <c r="T51" s="104"/>
      <c r="U51" s="105"/>
      <c r="V51" s="106"/>
      <c r="W51" s="104"/>
      <c r="X51" s="105"/>
      <c r="Y51" s="106"/>
      <c r="Z51" s="104"/>
      <c r="AA51" s="105"/>
      <c r="AB51" s="106"/>
      <c r="AC51" s="104"/>
      <c r="AD51" s="105"/>
      <c r="AE51" s="106"/>
      <c r="AF51" s="100">
        <f>_xlfn.IFERROR(100/G51,"")</f>
      </c>
    </row>
    <row r="52" spans="1:32" ht="12.75">
      <c r="A52" s="1"/>
      <c r="B52" s="118"/>
      <c r="C52" s="60"/>
      <c r="D52" s="60"/>
      <c r="E52" s="52"/>
      <c r="F52" s="50"/>
      <c r="G52" s="48"/>
      <c r="H52" s="54"/>
      <c r="I52" s="56"/>
      <c r="J52" s="58"/>
      <c r="K52" s="29"/>
      <c r="L52" s="119"/>
      <c r="M52" s="120"/>
      <c r="N52" s="120"/>
      <c r="O52" s="120"/>
      <c r="P52" s="120"/>
      <c r="Q52" s="120"/>
      <c r="R52" s="120"/>
      <c r="S52" s="121"/>
      <c r="T52" s="86"/>
      <c r="U52" s="86"/>
      <c r="V52" s="87"/>
      <c r="W52" s="88"/>
      <c r="X52" s="88"/>
      <c r="Y52" s="89"/>
      <c r="Z52" s="86"/>
      <c r="AA52" s="86"/>
      <c r="AB52" s="87"/>
      <c r="AC52" s="88"/>
      <c r="AD52" s="88"/>
      <c r="AE52" s="89"/>
      <c r="AF52" s="99"/>
    </row>
    <row r="53" spans="2:32" s="2" customFormat="1" ht="12">
      <c r="B53" s="112"/>
      <c r="C53" s="64"/>
      <c r="D53" s="64"/>
      <c r="E53" s="65"/>
      <c r="F53" s="66"/>
      <c r="G53" s="67"/>
      <c r="H53" s="68"/>
      <c r="I53" s="69"/>
      <c r="J53" s="70"/>
      <c r="K53" s="71"/>
      <c r="L53" s="72" t="e">
        <f>IF(AND((COUNT($G$9,$G$11,$G$13,$G$15,$G$17,$G$19,$G$21,$G$23,$G$25,$G$27,$G$29,$G$31,$G$33,$G$35,$G$37,$G$39,$G$41,$G$43,$G$45,$G$47,$G$49,$G$51,$G$53,$G$55,$G$57,$G$59,$G$61,$G$63,$G$65,$G$67)-RANK(G53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53" s="73">
        <f>IF(B53="","","1000")</f>
      </c>
      <c r="N53" s="73">
        <f>IF(B53="","",stake)</f>
      </c>
      <c r="O53" s="74"/>
      <c r="P53" s="75"/>
      <c r="Q53" s="75"/>
      <c r="R53" s="76"/>
      <c r="S53" s="77"/>
      <c r="T53" s="107"/>
      <c r="U53" s="108"/>
      <c r="V53" s="109"/>
      <c r="W53" s="107"/>
      <c r="X53" s="108"/>
      <c r="Y53" s="109"/>
      <c r="Z53" s="107"/>
      <c r="AA53" s="108"/>
      <c r="AB53" s="109"/>
      <c r="AC53" s="107"/>
      <c r="AD53" s="108"/>
      <c r="AE53" s="109"/>
      <c r="AF53" s="100">
        <f>_xlfn.IFERROR(100/G53,"")</f>
      </c>
    </row>
    <row r="54" spans="1:32" ht="12.75">
      <c r="A54" s="1"/>
      <c r="B54" s="113"/>
      <c r="C54" s="78"/>
      <c r="D54" s="78"/>
      <c r="E54" s="79"/>
      <c r="F54" s="80"/>
      <c r="G54" s="81"/>
      <c r="H54" s="82"/>
      <c r="I54" s="83"/>
      <c r="J54" s="84"/>
      <c r="K54" s="85"/>
      <c r="L54" s="114"/>
      <c r="M54" s="115"/>
      <c r="N54" s="115"/>
      <c r="O54" s="115"/>
      <c r="P54" s="115"/>
      <c r="Q54" s="115"/>
      <c r="R54" s="115"/>
      <c r="S54" s="116"/>
      <c r="T54" s="90"/>
      <c r="U54" s="90"/>
      <c r="V54" s="91"/>
      <c r="W54" s="92"/>
      <c r="X54" s="92"/>
      <c r="Y54" s="93"/>
      <c r="Z54" s="90"/>
      <c r="AA54" s="90"/>
      <c r="AB54" s="91"/>
      <c r="AC54" s="92"/>
      <c r="AD54" s="92"/>
      <c r="AE54" s="93"/>
      <c r="AF54" s="99"/>
    </row>
    <row r="55" spans="2:32" s="2" customFormat="1" ht="12">
      <c r="B55" s="117"/>
      <c r="C55" s="59"/>
      <c r="D55" s="59"/>
      <c r="E55" s="51"/>
      <c r="F55" s="49"/>
      <c r="G55" s="47"/>
      <c r="H55" s="53"/>
      <c r="I55" s="55"/>
      <c r="J55" s="57"/>
      <c r="K55" s="28"/>
      <c r="L55" s="61" t="e">
        <f>IF(AND((COUNT($G$9,$G$11,$G$13,$G$15,$G$17,$G$19,$G$21,$G$23,$G$25,$G$27,$G$29,$G$31,$G$33,$G$35,$G$37,$G$39,$G$41,$G$43,$G$45,$G$47,$G$49,$G$51,$G$53,$G$55,$G$57,$G$59,$G$61,$G$63,$G$65,$G$67)-RANK(G55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55" s="62">
        <f>IF(B55="","","1000")</f>
      </c>
      <c r="N55" s="62">
        <f>IF(B55="","",stake)</f>
      </c>
      <c r="O55" s="63"/>
      <c r="P55" s="10"/>
      <c r="Q55" s="10"/>
      <c r="R55" s="11"/>
      <c r="S55" s="12"/>
      <c r="T55" s="104"/>
      <c r="U55" s="105"/>
      <c r="V55" s="106"/>
      <c r="W55" s="104"/>
      <c r="X55" s="105"/>
      <c r="Y55" s="106"/>
      <c r="Z55" s="104"/>
      <c r="AA55" s="105"/>
      <c r="AB55" s="106"/>
      <c r="AC55" s="104"/>
      <c r="AD55" s="105"/>
      <c r="AE55" s="106"/>
      <c r="AF55" s="100">
        <f>_xlfn.IFERROR(100/G55,"")</f>
      </c>
    </row>
    <row r="56" spans="1:32" ht="12.75">
      <c r="A56" s="1"/>
      <c r="B56" s="118"/>
      <c r="C56" s="60"/>
      <c r="D56" s="60"/>
      <c r="E56" s="52"/>
      <c r="F56" s="50"/>
      <c r="G56" s="48"/>
      <c r="H56" s="54"/>
      <c r="I56" s="56"/>
      <c r="J56" s="58"/>
      <c r="K56" s="29"/>
      <c r="L56" s="119"/>
      <c r="M56" s="120"/>
      <c r="N56" s="120"/>
      <c r="O56" s="120"/>
      <c r="P56" s="120"/>
      <c r="Q56" s="120"/>
      <c r="R56" s="120"/>
      <c r="S56" s="121"/>
      <c r="T56" s="86"/>
      <c r="U56" s="86"/>
      <c r="V56" s="87"/>
      <c r="W56" s="88"/>
      <c r="X56" s="88"/>
      <c r="Y56" s="89"/>
      <c r="Z56" s="86"/>
      <c r="AA56" s="86"/>
      <c r="AB56" s="87"/>
      <c r="AC56" s="88"/>
      <c r="AD56" s="88"/>
      <c r="AE56" s="89"/>
      <c r="AF56" s="99"/>
    </row>
    <row r="57" spans="2:32" s="2" customFormat="1" ht="12">
      <c r="B57" s="112"/>
      <c r="C57" s="64"/>
      <c r="D57" s="64"/>
      <c r="E57" s="65"/>
      <c r="F57" s="66"/>
      <c r="G57" s="67"/>
      <c r="H57" s="68"/>
      <c r="I57" s="69"/>
      <c r="J57" s="70"/>
      <c r="K57" s="71"/>
      <c r="L57" s="72" t="e">
        <f>IF(AND((COUNT($G$9,$G$11,$G$13,$G$15,$G$17,$G$19,$G$21,$G$23,$G$25,$G$27,$G$29,$G$31,$G$33,$G$35,$G$37,$G$39,$G$41,$G$43,$G$45,$G$47,$G$49,$G$51,$G$53,$G$55,$G$57,$G$59,$G$61,$G$63,$G$65,$G$67)-RANK(G57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57" s="73">
        <f>IF(B57="","","1000")</f>
      </c>
      <c r="N57" s="73">
        <f>IF(B57="","",stake)</f>
      </c>
      <c r="O57" s="74"/>
      <c r="P57" s="75"/>
      <c r="Q57" s="75"/>
      <c r="R57" s="76"/>
      <c r="S57" s="77"/>
      <c r="T57" s="107"/>
      <c r="U57" s="108"/>
      <c r="V57" s="109"/>
      <c r="W57" s="107"/>
      <c r="X57" s="108"/>
      <c r="Y57" s="109"/>
      <c r="Z57" s="107"/>
      <c r="AA57" s="108"/>
      <c r="AB57" s="109"/>
      <c r="AC57" s="107"/>
      <c r="AD57" s="108"/>
      <c r="AE57" s="109"/>
      <c r="AF57" s="100">
        <f>_xlfn.IFERROR(100/G57,"")</f>
      </c>
    </row>
    <row r="58" spans="1:32" ht="12.75">
      <c r="A58" s="1"/>
      <c r="B58" s="113"/>
      <c r="C58" s="78"/>
      <c r="D58" s="78"/>
      <c r="E58" s="79"/>
      <c r="F58" s="80"/>
      <c r="G58" s="81"/>
      <c r="H58" s="82"/>
      <c r="I58" s="83"/>
      <c r="J58" s="84"/>
      <c r="K58" s="85"/>
      <c r="L58" s="114"/>
      <c r="M58" s="115"/>
      <c r="N58" s="115"/>
      <c r="O58" s="115"/>
      <c r="P58" s="115"/>
      <c r="Q58" s="115"/>
      <c r="R58" s="115"/>
      <c r="S58" s="116"/>
      <c r="T58" s="90"/>
      <c r="U58" s="90"/>
      <c r="V58" s="91"/>
      <c r="W58" s="92"/>
      <c r="X58" s="92"/>
      <c r="Y58" s="93"/>
      <c r="Z58" s="90"/>
      <c r="AA58" s="90"/>
      <c r="AB58" s="91"/>
      <c r="AC58" s="92"/>
      <c r="AD58" s="92"/>
      <c r="AE58" s="93"/>
      <c r="AF58" s="99"/>
    </row>
    <row r="59" spans="2:32" s="2" customFormat="1" ht="12">
      <c r="B59" s="117"/>
      <c r="C59" s="59"/>
      <c r="D59" s="59"/>
      <c r="E59" s="51"/>
      <c r="F59" s="49"/>
      <c r="G59" s="47"/>
      <c r="H59" s="53"/>
      <c r="I59" s="55"/>
      <c r="J59" s="57"/>
      <c r="K59" s="28"/>
      <c r="L59" s="61" t="e">
        <f>IF(AND((COUNT($G$9,$G$11,$G$13,$G$15,$G$17,$G$19,$G$21,$G$23,$G$25,$G$27,$G$29,$G$31,$G$33,$G$35,$G$37,$G$39,$G$41,$G$43,$G$45,$G$47,$G$49,$G$51,$G$53,$G$55,$G$57,$G$59,$G$61,$G$63,$G$65,$G$67)-RANK(G59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59" s="62">
        <f>IF(B59="","","1000")</f>
      </c>
      <c r="N59" s="62">
        <f>IF(B59="","",stake)</f>
      </c>
      <c r="O59" s="63"/>
      <c r="P59" s="10"/>
      <c r="Q59" s="10"/>
      <c r="R59" s="11"/>
      <c r="S59" s="12"/>
      <c r="T59" s="104"/>
      <c r="U59" s="105"/>
      <c r="V59" s="106"/>
      <c r="W59" s="104"/>
      <c r="X59" s="105"/>
      <c r="Y59" s="106"/>
      <c r="Z59" s="104"/>
      <c r="AA59" s="105"/>
      <c r="AB59" s="106"/>
      <c r="AC59" s="104"/>
      <c r="AD59" s="105"/>
      <c r="AE59" s="106"/>
      <c r="AF59" s="100">
        <f>_xlfn.IFERROR(100/G59,"")</f>
      </c>
    </row>
    <row r="60" spans="1:32" ht="12.75">
      <c r="A60" s="1"/>
      <c r="B60" s="118"/>
      <c r="C60" s="60"/>
      <c r="D60" s="60"/>
      <c r="E60" s="52"/>
      <c r="F60" s="50"/>
      <c r="G60" s="48"/>
      <c r="H60" s="54"/>
      <c r="I60" s="56"/>
      <c r="J60" s="58"/>
      <c r="K60" s="29"/>
      <c r="L60" s="119"/>
      <c r="M60" s="120"/>
      <c r="N60" s="120"/>
      <c r="O60" s="120"/>
      <c r="P60" s="120"/>
      <c r="Q60" s="120"/>
      <c r="R60" s="120"/>
      <c r="S60" s="121"/>
      <c r="T60" s="86"/>
      <c r="U60" s="86"/>
      <c r="V60" s="87"/>
      <c r="W60" s="88"/>
      <c r="X60" s="88"/>
      <c r="Y60" s="89"/>
      <c r="Z60" s="86"/>
      <c r="AA60" s="86"/>
      <c r="AB60" s="87"/>
      <c r="AC60" s="88"/>
      <c r="AD60" s="88"/>
      <c r="AE60" s="89"/>
      <c r="AF60" s="99"/>
    </row>
    <row r="61" spans="2:32" s="2" customFormat="1" ht="12">
      <c r="B61" s="112"/>
      <c r="C61" s="64"/>
      <c r="D61" s="64"/>
      <c r="E61" s="65"/>
      <c r="F61" s="66"/>
      <c r="G61" s="67"/>
      <c r="H61" s="68"/>
      <c r="I61" s="69"/>
      <c r="J61" s="70"/>
      <c r="K61" s="71"/>
      <c r="L61" s="72" t="e">
        <f>IF(AND((COUNT($G$9,$G$11,$G$13,$G$15,$G$17,$G$19,$G$21,$G$23,$G$25,$G$27,$G$29,$G$31,$G$33,$G$35,$G$37,$G$39,$G$41,$G$43,$G$45,$G$47,$G$49,$G$51,$G$53,$G$55,$G$57,$G$59,$G$61,$G$63,$G$65,$G$67)-RANK(G61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61" s="73">
        <f>IF(B61="","","1000")</f>
      </c>
      <c r="N61" s="73">
        <f>IF(B61="","",stake)</f>
      </c>
      <c r="O61" s="74"/>
      <c r="P61" s="75"/>
      <c r="Q61" s="75"/>
      <c r="R61" s="76"/>
      <c r="S61" s="77"/>
      <c r="T61" s="107"/>
      <c r="U61" s="108"/>
      <c r="V61" s="109"/>
      <c r="W61" s="107"/>
      <c r="X61" s="108"/>
      <c r="Y61" s="109"/>
      <c r="Z61" s="107"/>
      <c r="AA61" s="108"/>
      <c r="AB61" s="109"/>
      <c r="AC61" s="107"/>
      <c r="AD61" s="108"/>
      <c r="AE61" s="109"/>
      <c r="AF61" s="100">
        <f>_xlfn.IFERROR(100/G61,"")</f>
      </c>
    </row>
    <row r="62" spans="1:32" ht="12.75">
      <c r="A62" s="1"/>
      <c r="B62" s="113"/>
      <c r="C62" s="78"/>
      <c r="D62" s="78"/>
      <c r="E62" s="79"/>
      <c r="F62" s="80"/>
      <c r="G62" s="81"/>
      <c r="H62" s="82"/>
      <c r="I62" s="83"/>
      <c r="J62" s="84"/>
      <c r="K62" s="85"/>
      <c r="L62" s="114"/>
      <c r="M62" s="115"/>
      <c r="N62" s="115"/>
      <c r="O62" s="115"/>
      <c r="P62" s="115"/>
      <c r="Q62" s="115"/>
      <c r="R62" s="115"/>
      <c r="S62" s="116"/>
      <c r="T62" s="90"/>
      <c r="U62" s="90"/>
      <c r="V62" s="91"/>
      <c r="W62" s="92"/>
      <c r="X62" s="92"/>
      <c r="Y62" s="93"/>
      <c r="Z62" s="90"/>
      <c r="AA62" s="90"/>
      <c r="AB62" s="91"/>
      <c r="AC62" s="92"/>
      <c r="AD62" s="92"/>
      <c r="AE62" s="93"/>
      <c r="AF62" s="99"/>
    </row>
    <row r="63" spans="2:32" s="2" customFormat="1" ht="12">
      <c r="B63" s="117"/>
      <c r="C63" s="59"/>
      <c r="D63" s="59"/>
      <c r="E63" s="51"/>
      <c r="F63" s="49"/>
      <c r="G63" s="47"/>
      <c r="H63" s="53"/>
      <c r="I63" s="55"/>
      <c r="J63" s="57"/>
      <c r="K63" s="28"/>
      <c r="L63" s="61" t="e">
        <f>IF(AND((COUNT($G$9,$G$11,$G$13,$G$15,$G$17,$G$19,$G$21,$G$23,$G$25,$G$27,$G$29,$G$31,$G$33,$G$35,$G$37,$G$39,$G$41,$G$43,$G$45,$G$47,$G$49,$G$51,$G$53,$G$55,$G$57,$G$59,$G$61,$G$63,$G$65,$G$67)-RANK(G63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63" s="62">
        <f>IF(B63="","","1000")</f>
      </c>
      <c r="N63" s="62">
        <f>IF(B63="","",stake)</f>
      </c>
      <c r="O63" s="63"/>
      <c r="P63" s="10"/>
      <c r="Q63" s="10"/>
      <c r="R63" s="11"/>
      <c r="S63" s="12"/>
      <c r="T63" s="104"/>
      <c r="U63" s="105"/>
      <c r="V63" s="106"/>
      <c r="W63" s="104"/>
      <c r="X63" s="105"/>
      <c r="Y63" s="106"/>
      <c r="Z63" s="104"/>
      <c r="AA63" s="105"/>
      <c r="AB63" s="106"/>
      <c r="AC63" s="104"/>
      <c r="AD63" s="105"/>
      <c r="AE63" s="106"/>
      <c r="AF63" s="100">
        <f>_xlfn.IFERROR(100/G63,"")</f>
      </c>
    </row>
    <row r="64" spans="1:32" ht="12.75">
      <c r="A64" s="1"/>
      <c r="B64" s="118"/>
      <c r="C64" s="60"/>
      <c r="D64" s="60"/>
      <c r="E64" s="52"/>
      <c r="F64" s="50"/>
      <c r="G64" s="48"/>
      <c r="H64" s="54"/>
      <c r="I64" s="56"/>
      <c r="J64" s="58"/>
      <c r="K64" s="29"/>
      <c r="L64" s="119"/>
      <c r="M64" s="120"/>
      <c r="N64" s="120"/>
      <c r="O64" s="120"/>
      <c r="P64" s="120"/>
      <c r="Q64" s="120"/>
      <c r="R64" s="120"/>
      <c r="S64" s="121"/>
      <c r="T64" s="86"/>
      <c r="U64" s="86"/>
      <c r="V64" s="87"/>
      <c r="W64" s="88"/>
      <c r="X64" s="88"/>
      <c r="Y64" s="89"/>
      <c r="Z64" s="86"/>
      <c r="AA64" s="86"/>
      <c r="AB64" s="87"/>
      <c r="AC64" s="88"/>
      <c r="AD64" s="88"/>
      <c r="AE64" s="89"/>
      <c r="AF64" s="99"/>
    </row>
    <row r="65" spans="2:32" s="2" customFormat="1" ht="12">
      <c r="B65" s="112"/>
      <c r="C65" s="64"/>
      <c r="D65" s="64"/>
      <c r="E65" s="65"/>
      <c r="F65" s="66"/>
      <c r="G65" s="67"/>
      <c r="H65" s="68"/>
      <c r="I65" s="69"/>
      <c r="J65" s="70"/>
      <c r="K65" s="71"/>
      <c r="L65" s="72" t="e">
        <f>IF(AND((COUNT($G$9,$G$11,$G$13,$G$15,$G$17,$G$19,$G$21,$G$23,$G$25,$G$27,$G$29,$G$31,$G$33,$G$35,$G$37,$G$39,$G$41,$G$43,$G$45,$G$47,$G$49,$G$51,$G$53,$G$55,$G$57,$G$59,$G$61,$G$63,$G$65,$G$67)-RANK(G65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65" s="73">
        <f>IF(B65="","","1000")</f>
      </c>
      <c r="N65" s="73">
        <f>IF(B65="","",stake)</f>
      </c>
      <c r="O65" s="74"/>
      <c r="P65" s="75"/>
      <c r="Q65" s="75"/>
      <c r="R65" s="76"/>
      <c r="S65" s="77"/>
      <c r="T65" s="107"/>
      <c r="U65" s="108"/>
      <c r="V65" s="109"/>
      <c r="W65" s="107"/>
      <c r="X65" s="108"/>
      <c r="Y65" s="109"/>
      <c r="Z65" s="107"/>
      <c r="AA65" s="108"/>
      <c r="AB65" s="109"/>
      <c r="AC65" s="107"/>
      <c r="AD65" s="108"/>
      <c r="AE65" s="109"/>
      <c r="AF65" s="100">
        <f>_xlfn.IFERROR(100/G65,"")</f>
      </c>
    </row>
    <row r="66" spans="1:32" ht="12.75">
      <c r="A66" s="1"/>
      <c r="B66" s="113"/>
      <c r="C66" s="78"/>
      <c r="D66" s="78"/>
      <c r="E66" s="79"/>
      <c r="F66" s="80"/>
      <c r="G66" s="81"/>
      <c r="H66" s="82"/>
      <c r="I66" s="83"/>
      <c r="J66" s="84"/>
      <c r="K66" s="85"/>
      <c r="L66" s="114"/>
      <c r="M66" s="115"/>
      <c r="N66" s="115"/>
      <c r="O66" s="115"/>
      <c r="P66" s="115"/>
      <c r="Q66" s="115"/>
      <c r="R66" s="115"/>
      <c r="S66" s="116"/>
      <c r="T66" s="90"/>
      <c r="U66" s="90"/>
      <c r="V66" s="91"/>
      <c r="W66" s="92"/>
      <c r="X66" s="92"/>
      <c r="Y66" s="93"/>
      <c r="Z66" s="90"/>
      <c r="AA66" s="90"/>
      <c r="AB66" s="91"/>
      <c r="AC66" s="92"/>
      <c r="AD66" s="92"/>
      <c r="AE66" s="93"/>
      <c r="AF66" s="99"/>
    </row>
    <row r="67" spans="2:32" s="2" customFormat="1" ht="12">
      <c r="B67" s="117"/>
      <c r="C67" s="59"/>
      <c r="D67" s="59"/>
      <c r="E67" s="51"/>
      <c r="F67" s="49"/>
      <c r="G67" s="47"/>
      <c r="H67" s="53"/>
      <c r="I67" s="55"/>
      <c r="J67" s="57"/>
      <c r="K67" s="28"/>
      <c r="L67" s="61" t="e">
        <f>IF(AND((COUNT($G$9,$G$11,$G$13,$G$15,$G$17,$G$19,$G$21,$G$23,$G$25,$G$27,$G$29,$G$31,$G$33,$G$35,$G$37,$G$39,$G$41,$G$43,$G$45,$G$47,$G$49,$G$51,$G$53,$G$55,$G$57,$G$59,$G$61,$G$63,$G$65,$G$67)-RANK(G67,($G$9,$G$11,$G$13,$G$15,$G$17,$G$19,$G$21,$G$23,$G$25,$G$27,$G$29,$G$31,$G$33,$G$35,$G$37,$G$39,$G$41,$G$43,$G$45,$G$47,$G$49,$G$51,$G$53,$G$55,$G$57,$G$59,$G$61,$G$63,$G$65,$G$67))+1)&lt;Fav+1,TimeTillJump3&lt;MaxTime,TimeTillJump3&gt;MinTime,Overrounds3&lt;UserOverrounds,ISBLANK(InPlay3)),"BACK","")</f>
        <v>#N/A</v>
      </c>
      <c r="M67" s="62">
        <f>IF(B67="","","1000")</f>
      </c>
      <c r="N67" s="62">
        <f>IF(B67="","",stake)</f>
      </c>
      <c r="O67" s="63"/>
      <c r="P67" s="10"/>
      <c r="Q67" s="10"/>
      <c r="R67" s="11"/>
      <c r="S67" s="12"/>
      <c r="T67" s="104"/>
      <c r="U67" s="105"/>
      <c r="V67" s="106"/>
      <c r="W67" s="104"/>
      <c r="X67" s="105"/>
      <c r="Y67" s="106"/>
      <c r="Z67" s="104"/>
      <c r="AA67" s="105"/>
      <c r="AB67" s="106"/>
      <c r="AC67" s="104"/>
      <c r="AD67" s="105"/>
      <c r="AE67" s="106"/>
      <c r="AF67" s="100">
        <f>_xlfn.IFERROR(100/G67,"")</f>
      </c>
    </row>
    <row r="68" spans="1:32" ht="12.75">
      <c r="A68" s="1"/>
      <c r="B68" s="118"/>
      <c r="C68" s="60"/>
      <c r="D68" s="60"/>
      <c r="E68" s="52"/>
      <c r="F68" s="50"/>
      <c r="G68" s="48"/>
      <c r="H68" s="54"/>
      <c r="I68" s="56"/>
      <c r="J68" s="58"/>
      <c r="K68" s="29"/>
      <c r="L68" s="119"/>
      <c r="M68" s="120"/>
      <c r="N68" s="120"/>
      <c r="O68" s="120"/>
      <c r="P68" s="120"/>
      <c r="Q68" s="120"/>
      <c r="R68" s="120"/>
      <c r="S68" s="121"/>
      <c r="T68" s="86"/>
      <c r="U68" s="86"/>
      <c r="V68" s="87"/>
      <c r="W68" s="88"/>
      <c r="X68" s="88"/>
      <c r="Y68" s="89"/>
      <c r="Z68" s="86"/>
      <c r="AA68" s="86"/>
      <c r="AB68" s="87"/>
      <c r="AC68" s="88"/>
      <c r="AD68" s="88"/>
      <c r="AE68" s="89"/>
      <c r="AF68" s="99"/>
    </row>
    <row r="69" spans="1:18" ht="12.75">
      <c r="A69" s="1"/>
      <c r="B69" s="1"/>
      <c r="C69" s="1"/>
      <c r="D69" s="1"/>
      <c r="E69" s="1"/>
      <c r="F69" s="1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2.75">
      <c r="A70" s="1"/>
      <c r="B70" s="1"/>
      <c r="C70" s="1"/>
      <c r="D70" s="1"/>
      <c r="E70" s="1"/>
      <c r="F70" s="1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5"/>
      <c r="H72" s="5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1"/>
      <c r="B73" s="1"/>
      <c r="C73" s="1"/>
      <c r="D73" s="1"/>
      <c r="E73" s="1"/>
      <c r="F73" s="1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2.75">
      <c r="A75" s="1"/>
      <c r="B75" s="1"/>
      <c r="C75" s="1"/>
      <c r="D75" s="1"/>
      <c r="E75" s="1"/>
      <c r="F75" s="1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2.75">
      <c r="A76" s="1"/>
      <c r="B76" s="1"/>
      <c r="C76" s="1"/>
      <c r="D76" s="1"/>
      <c r="E76" s="1"/>
      <c r="F76" s="1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2.75">
      <c r="A77" s="1"/>
      <c r="B77" s="1"/>
      <c r="C77" s="1"/>
      <c r="D77" s="1"/>
      <c r="E77" s="1"/>
      <c r="F77" s="1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2.75">
      <c r="A78" s="1"/>
      <c r="B78" s="1"/>
      <c r="C78" s="1"/>
      <c r="D78" s="1"/>
      <c r="E78" s="1"/>
      <c r="F78" s="1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2.75">
      <c r="A79" s="1"/>
      <c r="B79" s="1"/>
      <c r="C79" s="1"/>
      <c r="D79" s="1"/>
      <c r="E79" s="1"/>
      <c r="F79" s="1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2.75">
      <c r="A80" s="1"/>
      <c r="B80" s="1"/>
      <c r="C80" s="1"/>
      <c r="D80" s="1"/>
      <c r="E80" s="1"/>
      <c r="F80" s="1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2.75">
      <c r="A81" s="1"/>
      <c r="B81" s="1"/>
      <c r="C81" s="1"/>
      <c r="D81" s="1"/>
      <c r="E81" s="1"/>
      <c r="F81" s="1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2.75">
      <c r="A82" s="1"/>
      <c r="B82" s="1"/>
      <c r="C82" s="1"/>
      <c r="D82" s="1"/>
      <c r="E82" s="1"/>
      <c r="F82" s="1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2.75">
      <c r="A83" s="1"/>
      <c r="B83" s="1"/>
      <c r="C83" s="1"/>
      <c r="D83" s="1"/>
      <c r="E83" s="1"/>
      <c r="F83" s="1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2.75">
      <c r="A84" s="1"/>
      <c r="B84" s="1"/>
      <c r="C84" s="1"/>
      <c r="D84" s="1"/>
      <c r="E84" s="1"/>
      <c r="F84" s="1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1"/>
      <c r="B87" s="1"/>
      <c r="C87" s="1"/>
      <c r="D87" s="1"/>
      <c r="E87" s="1"/>
      <c r="F87" s="1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1"/>
      <c r="B89" s="1"/>
      <c r="C89" s="1"/>
      <c r="D89" s="1"/>
      <c r="E89" s="1"/>
      <c r="F89" s="1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2.75">
      <c r="A90" s="1"/>
      <c r="B90" s="1"/>
      <c r="C90" s="1"/>
      <c r="D90" s="1"/>
      <c r="E90" s="1"/>
      <c r="F90" s="1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1"/>
      <c r="B91" s="1"/>
      <c r="C91" s="1"/>
      <c r="D91" s="1"/>
      <c r="E91" s="1"/>
      <c r="F91" s="1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2.75">
      <c r="A92" s="1"/>
      <c r="B92" s="1"/>
      <c r="C92" s="1"/>
      <c r="D92" s="1"/>
      <c r="E92" s="1"/>
      <c r="F92" s="1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2.75">
      <c r="A93" s="1"/>
      <c r="B93" s="1"/>
      <c r="C93" s="1"/>
      <c r="D93" s="1"/>
      <c r="E93" s="1"/>
      <c r="F93" s="1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2.75">
      <c r="A94" s="1"/>
      <c r="B94" s="1"/>
      <c r="C94" s="1"/>
      <c r="D94" s="1"/>
      <c r="E94" s="1"/>
      <c r="F94" s="1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2.75">
      <c r="A95" s="1"/>
      <c r="B95" s="1"/>
      <c r="C95" s="1"/>
      <c r="D95" s="1"/>
      <c r="E95" s="1"/>
      <c r="F95" s="1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2.75">
      <c r="A96" s="1"/>
      <c r="B96" s="1"/>
      <c r="C96" s="1"/>
      <c r="D96" s="1"/>
      <c r="E96" s="1"/>
      <c r="F96" s="1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2.75">
      <c r="A97" s="1"/>
      <c r="B97" s="1"/>
      <c r="C97" s="1"/>
      <c r="D97" s="1"/>
      <c r="E97" s="1"/>
      <c r="F97" s="1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5"/>
      <c r="H98" s="5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2.75">
      <c r="A100" s="1"/>
      <c r="B100" s="1"/>
      <c r="C100" s="1"/>
      <c r="D100" s="1"/>
      <c r="E100" s="1"/>
      <c r="F100" s="1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2.75">
      <c r="A103" s="1"/>
      <c r="B103" s="1"/>
      <c r="C103" s="1"/>
      <c r="D103" s="1"/>
      <c r="E103" s="1"/>
      <c r="F103" s="1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1"/>
      <c r="B104" s="1"/>
      <c r="C104" s="1"/>
      <c r="D104" s="1"/>
      <c r="E104" s="1"/>
      <c r="F104" s="1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1"/>
      <c r="B105" s="1"/>
      <c r="C105" s="1"/>
      <c r="D105" s="1"/>
      <c r="E105" s="1"/>
      <c r="F105" s="1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1"/>
      <c r="B106" s="1"/>
      <c r="C106" s="1"/>
      <c r="D106" s="1"/>
      <c r="E106" s="1"/>
      <c r="F106" s="1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2.75">
      <c r="A107" s="1"/>
      <c r="B107" s="1"/>
      <c r="C107" s="1"/>
      <c r="D107" s="1"/>
      <c r="E107" s="1"/>
      <c r="F107" s="1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2.75">
      <c r="A108" s="1"/>
      <c r="B108" s="1"/>
      <c r="C108" s="1"/>
      <c r="D108" s="1"/>
      <c r="E108" s="1"/>
      <c r="F108" s="1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2.75">
      <c r="A109" s="1"/>
      <c r="B109" s="1"/>
      <c r="C109" s="1"/>
      <c r="D109" s="1"/>
      <c r="E109" s="1"/>
      <c r="F109" s="1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2.75">
      <c r="A110" s="1"/>
      <c r="B110" s="1"/>
      <c r="C110" s="1"/>
      <c r="D110" s="1"/>
      <c r="E110" s="1"/>
      <c r="F110" s="1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2.75">
      <c r="A111" s="1"/>
      <c r="B111" s="1"/>
      <c r="C111" s="1"/>
      <c r="D111" s="1"/>
      <c r="E111" s="1"/>
      <c r="F111" s="1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1"/>
      <c r="B112" s="1"/>
      <c r="C112" s="1"/>
      <c r="D112" s="1"/>
      <c r="E112" s="1"/>
      <c r="F112" s="1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1"/>
      <c r="B113" s="1"/>
      <c r="C113" s="1"/>
      <c r="D113" s="1"/>
      <c r="E113" s="1"/>
      <c r="F113" s="1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1"/>
      <c r="B114" s="1"/>
      <c r="C114" s="1"/>
      <c r="D114" s="1"/>
      <c r="E114" s="1"/>
      <c r="F114" s="1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2.75">
      <c r="A115" s="1"/>
      <c r="B115" s="1"/>
      <c r="C115" s="1"/>
      <c r="D115" s="1"/>
      <c r="E115" s="1"/>
      <c r="F115" s="1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2.75">
      <c r="A116" s="1"/>
      <c r="B116" s="1"/>
      <c r="C116" s="1"/>
      <c r="D116" s="1"/>
      <c r="E116" s="1"/>
      <c r="F116" s="1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2.75">
      <c r="A117" s="1"/>
      <c r="B117" s="1"/>
      <c r="C117" s="1"/>
      <c r="D117" s="1"/>
      <c r="E117" s="1"/>
      <c r="F117" s="1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2.75">
      <c r="A118" s="1"/>
      <c r="B118" s="1"/>
      <c r="C118" s="1"/>
      <c r="D118" s="1"/>
      <c r="E118" s="1"/>
      <c r="F118" s="1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2.75">
      <c r="A119" s="1"/>
      <c r="B119" s="1"/>
      <c r="C119" s="1"/>
      <c r="D119" s="1"/>
      <c r="E119" s="1"/>
      <c r="F119" s="1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1"/>
      <c r="B120" s="1"/>
      <c r="C120" s="1"/>
      <c r="D120" s="1"/>
      <c r="E120" s="1"/>
      <c r="F120" s="1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2.75">
      <c r="A121" s="1"/>
      <c r="B121" s="1"/>
      <c r="C121" s="1"/>
      <c r="D121" s="1"/>
      <c r="E121" s="1"/>
      <c r="F121" s="1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2.75">
      <c r="A122" s="1"/>
      <c r="B122" s="1"/>
      <c r="C122" s="1"/>
      <c r="D122" s="1"/>
      <c r="E122" s="1"/>
      <c r="F122" s="1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2.75">
      <c r="A123" s="1"/>
      <c r="B123" s="1"/>
      <c r="C123" s="1"/>
      <c r="D123" s="1"/>
      <c r="E123" s="1"/>
      <c r="F123" s="1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2.75">
      <c r="A126" s="1"/>
      <c r="B126" s="1"/>
      <c r="C126" s="1"/>
      <c r="D126" s="1"/>
      <c r="E126" s="1"/>
      <c r="F126" s="1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2.75">
      <c r="A127" s="1"/>
      <c r="B127" s="1"/>
      <c r="C127" s="1"/>
      <c r="D127" s="1"/>
      <c r="E127" s="1"/>
      <c r="F127" s="1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1"/>
      <c r="B128" s="1"/>
      <c r="C128" s="1"/>
      <c r="D128" s="1"/>
      <c r="E128" s="1"/>
      <c r="F128" s="1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2.75">
      <c r="A129" s="1"/>
      <c r="B129" s="1"/>
      <c r="C129" s="1"/>
      <c r="D129" s="1"/>
      <c r="E129" s="1"/>
      <c r="F129" s="1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2.75">
      <c r="A130" s="1"/>
      <c r="B130" s="1"/>
      <c r="C130" s="1"/>
      <c r="D130" s="1"/>
      <c r="E130" s="1"/>
      <c r="F130" s="1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2.75">
      <c r="A131" s="1"/>
      <c r="B131" s="1"/>
      <c r="C131" s="1"/>
      <c r="D131" s="1"/>
      <c r="E131" s="1"/>
      <c r="F131" s="1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2.75">
      <c r="A132" s="1"/>
      <c r="B132" s="1"/>
      <c r="C132" s="1"/>
      <c r="D132" s="1"/>
      <c r="E132" s="1"/>
      <c r="F132" s="1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2.75">
      <c r="A133" s="1"/>
      <c r="B133" s="1"/>
      <c r="C133" s="1"/>
      <c r="D133" s="1"/>
      <c r="E133" s="1"/>
      <c r="F133" s="1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2.75">
      <c r="A134" s="1"/>
      <c r="B134" s="1"/>
      <c r="C134" s="1"/>
      <c r="D134" s="1"/>
      <c r="E134" s="1"/>
      <c r="F134" s="1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2.75">
      <c r="A135" s="1"/>
      <c r="B135" s="1"/>
      <c r="C135" s="1"/>
      <c r="D135" s="1"/>
      <c r="E135" s="1"/>
      <c r="F135" s="1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2.75">
      <c r="A136" s="1"/>
      <c r="B136" s="1"/>
      <c r="C136" s="1"/>
      <c r="D136" s="1"/>
      <c r="E136" s="1"/>
      <c r="F136" s="1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2.75">
      <c r="A137" s="1"/>
      <c r="B137" s="1"/>
      <c r="C137" s="1"/>
      <c r="D137" s="1"/>
      <c r="E137" s="1"/>
      <c r="F137" s="1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2.75">
      <c r="A138" s="1"/>
      <c r="B138" s="1"/>
      <c r="C138" s="1"/>
      <c r="D138" s="1"/>
      <c r="E138" s="1"/>
      <c r="F138" s="1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2.75">
      <c r="A139" s="1"/>
      <c r="B139" s="1"/>
      <c r="C139" s="1"/>
      <c r="D139" s="1"/>
      <c r="E139" s="1"/>
      <c r="F139" s="1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2.75">
      <c r="A140" s="1"/>
      <c r="B140" s="1"/>
      <c r="C140" s="1"/>
      <c r="D140" s="1"/>
      <c r="E140" s="1"/>
      <c r="F140" s="1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2.75">
      <c r="A141" s="1"/>
      <c r="B141" s="1"/>
      <c r="C141" s="1"/>
      <c r="D141" s="1"/>
      <c r="E141" s="1"/>
      <c r="F141" s="1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2.75">
      <c r="A142" s="1"/>
      <c r="B142" s="1"/>
      <c r="C142" s="1"/>
      <c r="D142" s="1"/>
      <c r="E142" s="1"/>
      <c r="F142" s="1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2.75">
      <c r="A143" s="1"/>
      <c r="B143" s="1"/>
      <c r="C143" s="1"/>
      <c r="D143" s="1"/>
      <c r="E143" s="1"/>
      <c r="F143" s="1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2.75">
      <c r="A144" s="1"/>
      <c r="B144" s="1"/>
      <c r="C144" s="1"/>
      <c r="D144" s="1"/>
      <c r="E144" s="1"/>
      <c r="F144" s="1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2.75">
      <c r="A145" s="1"/>
      <c r="B145" s="1"/>
      <c r="C145" s="1"/>
      <c r="D145" s="1"/>
      <c r="E145" s="1"/>
      <c r="F145" s="1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2.75">
      <c r="A146" s="1"/>
      <c r="B146" s="1"/>
      <c r="C146" s="1"/>
      <c r="D146" s="1"/>
      <c r="E146" s="1"/>
      <c r="F146" s="1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2.75">
      <c r="A147" s="1"/>
      <c r="B147" s="1"/>
      <c r="C147" s="1"/>
      <c r="D147" s="1"/>
      <c r="E147" s="1"/>
      <c r="F147" s="1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2.75">
      <c r="A148" s="1"/>
      <c r="B148" s="1"/>
      <c r="C148" s="1"/>
      <c r="D148" s="1"/>
      <c r="E148" s="1"/>
      <c r="F148" s="1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2.75">
      <c r="A149" s="1"/>
      <c r="B149" s="1"/>
      <c r="C149" s="1"/>
      <c r="D149" s="1"/>
      <c r="E149" s="1"/>
      <c r="F149" s="1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2.75">
      <c r="A150" s="1"/>
      <c r="B150" s="1"/>
      <c r="C150" s="1"/>
      <c r="D150" s="1"/>
      <c r="E150" s="1"/>
      <c r="F150" s="1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2.75">
      <c r="A151" s="1"/>
      <c r="B151" s="1"/>
      <c r="C151" s="1"/>
      <c r="D151" s="1"/>
      <c r="E151" s="1"/>
      <c r="F151" s="1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2.75">
      <c r="A152" s="1"/>
      <c r="B152" s="1"/>
      <c r="C152" s="1"/>
      <c r="D152" s="1"/>
      <c r="E152" s="1"/>
      <c r="F152" s="1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2.75">
      <c r="A153" s="1"/>
      <c r="B153" s="1"/>
      <c r="C153" s="1"/>
      <c r="D153" s="1"/>
      <c r="E153" s="1"/>
      <c r="F153" s="1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2.75">
      <c r="A154" s="1"/>
      <c r="B154" s="1"/>
      <c r="C154" s="1"/>
      <c r="D154" s="1"/>
      <c r="E154" s="1"/>
      <c r="F154" s="1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2.75">
      <c r="A155" s="1"/>
      <c r="B155" s="1"/>
      <c r="C155" s="1"/>
      <c r="D155" s="1"/>
      <c r="E155" s="1"/>
      <c r="F155" s="1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2.75">
      <c r="A156" s="1"/>
      <c r="B156" s="1"/>
      <c r="C156" s="1"/>
      <c r="D156" s="1"/>
      <c r="E156" s="1"/>
      <c r="F156" s="1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2.75">
      <c r="A157" s="1"/>
      <c r="B157" s="1"/>
      <c r="C157" s="1"/>
      <c r="D157" s="1"/>
      <c r="E157" s="1"/>
      <c r="F157" s="1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2.75">
      <c r="A158" s="1"/>
      <c r="B158" s="1"/>
      <c r="C158" s="1"/>
      <c r="D158" s="1"/>
      <c r="E158" s="1"/>
      <c r="F158" s="1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2.75">
      <c r="A159" s="1"/>
      <c r="B159" s="1"/>
      <c r="C159" s="1"/>
      <c r="D159" s="1"/>
      <c r="E159" s="1"/>
      <c r="F159" s="1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2.75">
      <c r="A160" s="1"/>
      <c r="B160" s="1"/>
      <c r="C160" s="1"/>
      <c r="D160" s="1"/>
      <c r="E160" s="1"/>
      <c r="F160" s="1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2.75">
      <c r="A161" s="1"/>
      <c r="B161" s="1"/>
      <c r="C161" s="1"/>
      <c r="D161" s="1"/>
      <c r="E161" s="1"/>
      <c r="F161" s="1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2.75">
      <c r="A162" s="1"/>
      <c r="B162" s="1"/>
      <c r="C162" s="1"/>
      <c r="D162" s="1"/>
      <c r="E162" s="1"/>
      <c r="F162" s="1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2.75">
      <c r="A163" s="1"/>
      <c r="B163" s="1"/>
      <c r="C163" s="1"/>
      <c r="D163" s="1"/>
      <c r="E163" s="1"/>
      <c r="F163" s="1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2.75">
      <c r="A164" s="1"/>
      <c r="B164" s="1"/>
      <c r="C164" s="1"/>
      <c r="D164" s="1"/>
      <c r="E164" s="1"/>
      <c r="F164" s="1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2.75">
      <c r="A165" s="1"/>
      <c r="B165" s="1"/>
      <c r="C165" s="1"/>
      <c r="D165" s="1"/>
      <c r="E165" s="1"/>
      <c r="F165" s="1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2.75">
      <c r="A166" s="1"/>
      <c r="B166" s="1"/>
      <c r="C166" s="1"/>
      <c r="D166" s="1"/>
      <c r="E166" s="1"/>
      <c r="F166" s="1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2.75">
      <c r="A167" s="1"/>
      <c r="B167" s="1"/>
      <c r="C167" s="1"/>
      <c r="D167" s="1"/>
      <c r="E167" s="1"/>
      <c r="F167" s="1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2.75">
      <c r="A168" s="1"/>
      <c r="B168" s="1"/>
      <c r="C168" s="1"/>
      <c r="D168" s="1"/>
      <c r="E168" s="1"/>
      <c r="F168" s="1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2.75">
      <c r="A169" s="1"/>
      <c r="B169" s="1"/>
      <c r="C169" s="1"/>
      <c r="D169" s="1"/>
      <c r="E169" s="1"/>
      <c r="F169" s="1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2.75">
      <c r="A170" s="1"/>
      <c r="B170" s="1"/>
      <c r="C170" s="1"/>
      <c r="D170" s="1"/>
      <c r="E170" s="1"/>
      <c r="F170" s="1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2.75">
      <c r="A171" s="1"/>
      <c r="B171" s="1"/>
      <c r="C171" s="1"/>
      <c r="D171" s="1"/>
      <c r="E171" s="1"/>
      <c r="F171" s="1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2.75">
      <c r="A172" s="1"/>
      <c r="B172" s="1"/>
      <c r="C172" s="1"/>
      <c r="D172" s="1"/>
      <c r="E172" s="1"/>
      <c r="F172" s="1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2.75">
      <c r="A173" s="1"/>
      <c r="B173" s="1"/>
      <c r="C173" s="1"/>
      <c r="D173" s="1"/>
      <c r="E173" s="1"/>
      <c r="F173" s="1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2.75">
      <c r="A174" s="1"/>
      <c r="B174" s="1"/>
      <c r="C174" s="1"/>
      <c r="D174" s="1"/>
      <c r="E174" s="1"/>
      <c r="F174" s="1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2.75">
      <c r="A175" s="1"/>
      <c r="B175" s="1"/>
      <c r="C175" s="1"/>
      <c r="D175" s="1"/>
      <c r="E175" s="1"/>
      <c r="F175" s="1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2.75">
      <c r="A176" s="1"/>
      <c r="B176" s="1"/>
      <c r="C176" s="1"/>
      <c r="D176" s="1"/>
      <c r="E176" s="1"/>
      <c r="F176" s="1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2.75">
      <c r="A177" s="1"/>
      <c r="B177" s="1"/>
      <c r="C177" s="1"/>
      <c r="D177" s="1"/>
      <c r="E177" s="1"/>
      <c r="F177" s="1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2.75">
      <c r="A178" s="1"/>
      <c r="B178" s="1"/>
      <c r="C178" s="1"/>
      <c r="D178" s="1"/>
      <c r="E178" s="1"/>
      <c r="F178" s="1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2.75">
      <c r="A179" s="1"/>
      <c r="B179" s="1"/>
      <c r="C179" s="1"/>
      <c r="D179" s="1"/>
      <c r="E179" s="1"/>
      <c r="F179" s="1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2.75">
      <c r="A180" s="1"/>
      <c r="B180" s="1"/>
      <c r="C180" s="1"/>
      <c r="D180" s="1"/>
      <c r="E180" s="1"/>
      <c r="F180" s="1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2.75">
      <c r="A181" s="1"/>
      <c r="B181" s="1"/>
      <c r="C181" s="1"/>
      <c r="D181" s="1"/>
      <c r="E181" s="1"/>
      <c r="F181" s="1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2.75">
      <c r="A182" s="1"/>
      <c r="B182" s="1"/>
      <c r="C182" s="1"/>
      <c r="D182" s="1"/>
      <c r="E182" s="1"/>
      <c r="F182" s="1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2.75">
      <c r="A183" s="1"/>
      <c r="B183" s="1"/>
      <c r="C183" s="1"/>
      <c r="D183" s="1"/>
      <c r="E183" s="1"/>
      <c r="F183" s="1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2.75">
      <c r="A184" s="1"/>
      <c r="B184" s="1"/>
      <c r="C184" s="1"/>
      <c r="D184" s="1"/>
      <c r="E184" s="1"/>
      <c r="F184" s="1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2.75">
      <c r="A185" s="1"/>
      <c r="B185" s="1"/>
      <c r="C185" s="1"/>
      <c r="D185" s="1"/>
      <c r="E185" s="1"/>
      <c r="F185" s="1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2.75">
      <c r="A186" s="1"/>
      <c r="B186" s="1"/>
      <c r="C186" s="1"/>
      <c r="D186" s="1"/>
      <c r="E186" s="1"/>
      <c r="F186" s="1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2.75">
      <c r="A187" s="1"/>
      <c r="B187" s="1"/>
      <c r="C187" s="1"/>
      <c r="D187" s="1"/>
      <c r="E187" s="1"/>
      <c r="F187" s="1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2.75">
      <c r="A188" s="1"/>
      <c r="B188" s="1"/>
      <c r="C188" s="1"/>
      <c r="D188" s="1"/>
      <c r="E188" s="1"/>
      <c r="F188" s="1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2.75">
      <c r="A189" s="1"/>
      <c r="B189" s="1"/>
      <c r="C189" s="1"/>
      <c r="D189" s="1"/>
      <c r="E189" s="1"/>
      <c r="F189" s="1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2.75">
      <c r="A190" s="1"/>
      <c r="B190" s="1"/>
      <c r="C190" s="1"/>
      <c r="D190" s="1"/>
      <c r="E190" s="1"/>
      <c r="F190" s="1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2.75">
      <c r="A191" s="1"/>
      <c r="B191" s="1"/>
      <c r="C191" s="1"/>
      <c r="D191" s="1"/>
      <c r="E191" s="1"/>
      <c r="F191" s="1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2.75">
      <c r="A192" s="1"/>
      <c r="B192" s="1"/>
      <c r="C192" s="1"/>
      <c r="D192" s="1"/>
      <c r="E192" s="1"/>
      <c r="F192" s="1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2.75">
      <c r="A193" s="1"/>
      <c r="B193" s="1"/>
      <c r="C193" s="1"/>
      <c r="D193" s="1"/>
      <c r="E193" s="1"/>
      <c r="F193" s="1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2.75">
      <c r="A194" s="1"/>
      <c r="B194" s="1"/>
      <c r="C194" s="1"/>
      <c r="D194" s="1"/>
      <c r="E194" s="1"/>
      <c r="F194" s="1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2.75">
      <c r="A195" s="1"/>
      <c r="B195" s="1"/>
      <c r="C195" s="1"/>
      <c r="D195" s="1"/>
      <c r="E195" s="1"/>
      <c r="F195" s="1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2.75">
      <c r="A196" s="1"/>
      <c r="B196" s="1"/>
      <c r="C196" s="1"/>
      <c r="D196" s="1"/>
      <c r="E196" s="1"/>
      <c r="F196" s="1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2.75">
      <c r="A197" s="1"/>
      <c r="B197" s="1"/>
      <c r="C197" s="1"/>
      <c r="D197" s="1"/>
      <c r="E197" s="1"/>
      <c r="F197" s="1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2.75">
      <c r="A198" s="1"/>
      <c r="B198" s="1"/>
      <c r="C198" s="1"/>
      <c r="D198" s="1"/>
      <c r="E198" s="1"/>
      <c r="F198" s="1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2.75">
      <c r="A199" s="1"/>
      <c r="B199" s="1"/>
      <c r="C199" s="1"/>
      <c r="D199" s="1"/>
      <c r="E199" s="1"/>
      <c r="F199" s="1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2.75">
      <c r="A200" s="1"/>
      <c r="B200" s="1"/>
      <c r="C200" s="1"/>
      <c r="D200" s="1"/>
      <c r="E200" s="1"/>
      <c r="F200" s="1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2.75">
      <c r="A201" s="1"/>
      <c r="B201" s="1"/>
      <c r="C201" s="1"/>
      <c r="D201" s="1"/>
      <c r="E201" s="1"/>
      <c r="F201" s="1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2.75">
      <c r="A202" s="1"/>
      <c r="B202" s="1"/>
      <c r="C202" s="1"/>
      <c r="D202" s="1"/>
      <c r="E202" s="1"/>
      <c r="F202" s="1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2.75">
      <c r="A203" s="1"/>
      <c r="B203" s="1"/>
      <c r="C203" s="1"/>
      <c r="D203" s="1"/>
      <c r="E203" s="1"/>
      <c r="F203" s="1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</row>
  </sheetData>
  <sheetProtection/>
  <mergeCells count="188">
    <mergeCell ref="L5:N5"/>
    <mergeCell ref="L6:N6"/>
    <mergeCell ref="B7:B8"/>
    <mergeCell ref="T7:V7"/>
    <mergeCell ref="W7:Y7"/>
    <mergeCell ref="Z7:AB7"/>
    <mergeCell ref="AC7:AE7"/>
    <mergeCell ref="L8:S8"/>
    <mergeCell ref="B9:B10"/>
    <mergeCell ref="T9:V9"/>
    <mergeCell ref="W9:Y9"/>
    <mergeCell ref="Z9:AB9"/>
    <mergeCell ref="AC9:AE9"/>
    <mergeCell ref="L10:S10"/>
    <mergeCell ref="B11:B12"/>
    <mergeCell ref="T11:V11"/>
    <mergeCell ref="W11:Y11"/>
    <mergeCell ref="Z11:AB11"/>
    <mergeCell ref="AC11:AE11"/>
    <mergeCell ref="L12:S12"/>
    <mergeCell ref="B13:B14"/>
    <mergeCell ref="T13:V13"/>
    <mergeCell ref="W13:Y13"/>
    <mergeCell ref="Z13:AB13"/>
    <mergeCell ref="AC13:AE13"/>
    <mergeCell ref="L14:S14"/>
    <mergeCell ref="B15:B16"/>
    <mergeCell ref="T15:V15"/>
    <mergeCell ref="W15:Y15"/>
    <mergeCell ref="Z15:AB15"/>
    <mergeCell ref="AC15:AE15"/>
    <mergeCell ref="L16:S16"/>
    <mergeCell ref="B17:B18"/>
    <mergeCell ref="T17:V17"/>
    <mergeCell ref="W17:Y17"/>
    <mergeCell ref="Z17:AB17"/>
    <mergeCell ref="AC17:AE17"/>
    <mergeCell ref="L18:S18"/>
    <mergeCell ref="B19:B20"/>
    <mergeCell ref="T19:V19"/>
    <mergeCell ref="W19:Y19"/>
    <mergeCell ref="Z19:AB19"/>
    <mergeCell ref="AC19:AE19"/>
    <mergeCell ref="L20:S20"/>
    <mergeCell ref="B21:B22"/>
    <mergeCell ref="T21:V21"/>
    <mergeCell ref="W21:Y21"/>
    <mergeCell ref="Z21:AB21"/>
    <mergeCell ref="AC21:AE21"/>
    <mergeCell ref="L22:S22"/>
    <mergeCell ref="B23:B24"/>
    <mergeCell ref="T23:V23"/>
    <mergeCell ref="W23:Y23"/>
    <mergeCell ref="Z23:AB23"/>
    <mergeCell ref="AC23:AE23"/>
    <mergeCell ref="L24:S24"/>
    <mergeCell ref="B25:B26"/>
    <mergeCell ref="T25:V25"/>
    <mergeCell ref="W25:Y25"/>
    <mergeCell ref="Z25:AB25"/>
    <mergeCell ref="AC25:AE25"/>
    <mergeCell ref="L26:S26"/>
    <mergeCell ref="B27:B28"/>
    <mergeCell ref="T27:V27"/>
    <mergeCell ref="W27:Y27"/>
    <mergeCell ref="Z27:AB27"/>
    <mergeCell ref="AC27:AE27"/>
    <mergeCell ref="L28:S28"/>
    <mergeCell ref="B29:B30"/>
    <mergeCell ref="T29:V29"/>
    <mergeCell ref="W29:Y29"/>
    <mergeCell ref="Z29:AB29"/>
    <mergeCell ref="AC29:AE29"/>
    <mergeCell ref="L30:S30"/>
    <mergeCell ref="B31:B32"/>
    <mergeCell ref="T31:V31"/>
    <mergeCell ref="W31:Y31"/>
    <mergeCell ref="Z31:AB31"/>
    <mergeCell ref="AC31:AE31"/>
    <mergeCell ref="L32:S32"/>
    <mergeCell ref="B33:B34"/>
    <mergeCell ref="T33:V33"/>
    <mergeCell ref="W33:Y33"/>
    <mergeCell ref="Z33:AB33"/>
    <mergeCell ref="AC33:AE33"/>
    <mergeCell ref="L34:S34"/>
    <mergeCell ref="B35:B36"/>
    <mergeCell ref="T35:V35"/>
    <mergeCell ref="W35:Y35"/>
    <mergeCell ref="Z35:AB35"/>
    <mergeCell ref="AC35:AE35"/>
    <mergeCell ref="L36:S36"/>
    <mergeCell ref="B37:B38"/>
    <mergeCell ref="T37:V37"/>
    <mergeCell ref="W37:Y37"/>
    <mergeCell ref="Z37:AB37"/>
    <mergeCell ref="AC37:AE37"/>
    <mergeCell ref="L38:S38"/>
    <mergeCell ref="B39:B40"/>
    <mergeCell ref="T39:V39"/>
    <mergeCell ref="W39:Y39"/>
    <mergeCell ref="Z39:AB39"/>
    <mergeCell ref="AC39:AE39"/>
    <mergeCell ref="L40:S40"/>
    <mergeCell ref="B41:B42"/>
    <mergeCell ref="T41:V41"/>
    <mergeCell ref="W41:Y41"/>
    <mergeCell ref="Z41:AB41"/>
    <mergeCell ref="AC41:AE41"/>
    <mergeCell ref="L42:S42"/>
    <mergeCell ref="B43:B44"/>
    <mergeCell ref="T43:V43"/>
    <mergeCell ref="W43:Y43"/>
    <mergeCell ref="Z43:AB43"/>
    <mergeCell ref="AC43:AE43"/>
    <mergeCell ref="L44:S44"/>
    <mergeCell ref="B45:B46"/>
    <mergeCell ref="T45:V45"/>
    <mergeCell ref="W45:Y45"/>
    <mergeCell ref="Z45:AB45"/>
    <mergeCell ref="AC45:AE45"/>
    <mergeCell ref="L46:S46"/>
    <mergeCell ref="B47:B48"/>
    <mergeCell ref="T47:V47"/>
    <mergeCell ref="W47:Y47"/>
    <mergeCell ref="Z47:AB47"/>
    <mergeCell ref="AC47:AE47"/>
    <mergeCell ref="L48:S48"/>
    <mergeCell ref="B49:B50"/>
    <mergeCell ref="T49:V49"/>
    <mergeCell ref="W49:Y49"/>
    <mergeCell ref="Z49:AB49"/>
    <mergeCell ref="AC49:AE49"/>
    <mergeCell ref="L50:S50"/>
    <mergeCell ref="B51:B52"/>
    <mergeCell ref="T51:V51"/>
    <mergeCell ref="W51:Y51"/>
    <mergeCell ref="Z51:AB51"/>
    <mergeCell ref="AC51:AE51"/>
    <mergeCell ref="L52:S52"/>
    <mergeCell ref="B53:B54"/>
    <mergeCell ref="T53:V53"/>
    <mergeCell ref="W53:Y53"/>
    <mergeCell ref="Z53:AB53"/>
    <mergeCell ref="AC53:AE53"/>
    <mergeCell ref="L54:S54"/>
    <mergeCell ref="B55:B56"/>
    <mergeCell ref="T55:V55"/>
    <mergeCell ref="W55:Y55"/>
    <mergeCell ref="Z55:AB55"/>
    <mergeCell ref="AC55:AE55"/>
    <mergeCell ref="L56:S56"/>
    <mergeCell ref="B57:B58"/>
    <mergeCell ref="T57:V57"/>
    <mergeCell ref="W57:Y57"/>
    <mergeCell ref="Z57:AB57"/>
    <mergeCell ref="AC57:AE57"/>
    <mergeCell ref="L58:S58"/>
    <mergeCell ref="B59:B60"/>
    <mergeCell ref="T59:V59"/>
    <mergeCell ref="W59:Y59"/>
    <mergeCell ref="Z59:AB59"/>
    <mergeCell ref="AC59:AE59"/>
    <mergeCell ref="L60:S60"/>
    <mergeCell ref="B61:B62"/>
    <mergeCell ref="T61:V61"/>
    <mergeCell ref="W61:Y61"/>
    <mergeCell ref="Z61:AB61"/>
    <mergeCell ref="AC61:AE61"/>
    <mergeCell ref="L62:S62"/>
    <mergeCell ref="B63:B64"/>
    <mergeCell ref="T63:V63"/>
    <mergeCell ref="W63:Y63"/>
    <mergeCell ref="Z63:AB63"/>
    <mergeCell ref="AC63:AE63"/>
    <mergeCell ref="L64:S64"/>
    <mergeCell ref="B65:B66"/>
    <mergeCell ref="T65:V65"/>
    <mergeCell ref="W65:Y65"/>
    <mergeCell ref="Z65:AB65"/>
    <mergeCell ref="AC65:AE65"/>
    <mergeCell ref="L66:S66"/>
    <mergeCell ref="B67:B68"/>
    <mergeCell ref="T67:V67"/>
    <mergeCell ref="W67:Y67"/>
    <mergeCell ref="Z67:AB67"/>
    <mergeCell ref="AC67:AE67"/>
    <mergeCell ref="L68:S6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E55"/>
  <sheetViews>
    <sheetView zoomScale="85" zoomScaleNormal="85" zoomScalePageLayoutView="0" workbookViewId="0" topLeftCell="A1">
      <selection activeCell="E3" sqref="E3"/>
    </sheetView>
  </sheetViews>
  <sheetFormatPr defaultColWidth="9.140625" defaultRowHeight="12.75"/>
  <cols>
    <col min="4" max="4" width="19.140625" style="0" customWidth="1"/>
    <col min="5" max="5" width="12.28125" style="0" bestFit="1" customWidth="1"/>
    <col min="6" max="6" width="5.8515625" style="0" customWidth="1"/>
    <col min="7" max="7" width="13.28125" style="0" customWidth="1"/>
    <col min="9" max="9" width="8.8515625" style="0" customWidth="1"/>
  </cols>
  <sheetData>
    <row r="2" spans="3:5" ht="12.75">
      <c r="C2" s="102" t="s">
        <v>49</v>
      </c>
      <c r="E2">
        <v>1.166125075</v>
      </c>
    </row>
    <row r="3" spans="3:5" ht="12.75">
      <c r="C3" s="102" t="s">
        <v>50</v>
      </c>
      <c r="E3">
        <v>1.166108104</v>
      </c>
    </row>
    <row r="4" spans="3:5" ht="12.75">
      <c r="C4" s="102" t="s">
        <v>51</v>
      </c>
      <c r="E4">
        <v>1.166108267</v>
      </c>
    </row>
    <row r="5" ht="12.75">
      <c r="C5" s="102"/>
    </row>
    <row r="6" ht="12.75">
      <c r="C6" s="102"/>
    </row>
    <row r="7" ht="12.75">
      <c r="C7" s="102"/>
    </row>
    <row r="8" ht="12.75">
      <c r="C8" s="102"/>
    </row>
    <row r="9" spans="1:5" ht="12.75">
      <c r="A9" s="37"/>
      <c r="C9" s="38" t="s">
        <v>53</v>
      </c>
      <c r="E9" s="37">
        <f>IF(TYPE('Bet Angel'!$F$4)=1,'Bet Angel'!$F$4*86400,IF(TYPE('Bet Angel'!$F$4)=2,((MID('Bet Angel'!$F$4,2,2)*3600)+(MID('Bet Angel'!$F$4,5,2)*60)+MID('Bet Angel'!$F$4,8,2))*-1,ERROR.TYPE(#VALUE!)))</f>
        <v>365.99999999999994</v>
      </c>
    </row>
    <row r="10" spans="3:5" ht="12.75">
      <c r="C10" s="38" t="s">
        <v>38</v>
      </c>
      <c r="E10" s="37">
        <v>5</v>
      </c>
    </row>
    <row r="11" spans="3:5" ht="12.75">
      <c r="C11" t="s">
        <v>37</v>
      </c>
      <c r="E11" s="37">
        <v>360.99999999999994</v>
      </c>
    </row>
    <row r="13" spans="3:5" ht="12.75">
      <c r="C13" s="133" t="s">
        <v>52</v>
      </c>
      <c r="D13" s="133"/>
      <c r="E13" s="37">
        <f>IF(TYPE('Bet Angel 2'!$F$4)=1,'Bet Angel 2'!$F$4*86400,IF(TYPE('Bet Angel 2'!$F$4)=2,((MID('Bet Angel 2'!$F$4,2,2)*3600)+(MID('Bet Angel 2'!$F$4,5,2)*60)+MID('Bet Angel 2'!$F$4,8,2))*-1,ERROR.TYPE(#VALUE!)))</f>
        <v>-53</v>
      </c>
    </row>
    <row r="14" spans="3:5" ht="12.75">
      <c r="C14" s="102" t="s">
        <v>38</v>
      </c>
      <c r="E14" s="37">
        <v>5</v>
      </c>
    </row>
    <row r="15" spans="3:5" ht="12.75">
      <c r="C15" s="103" t="s">
        <v>37</v>
      </c>
      <c r="E15" s="37">
        <v>-53</v>
      </c>
    </row>
    <row r="16" spans="3:4" ht="12.75">
      <c r="C16" s="41"/>
      <c r="D16" s="41"/>
    </row>
    <row r="17" spans="3:5" ht="12.75">
      <c r="C17" s="133" t="s">
        <v>54</v>
      </c>
      <c r="D17" s="133"/>
      <c r="E17" s="37">
        <f>IF(TYPE('Bet Angel 3'!$F$4)=1,'Bet Angel 3'!$F$4*86400,IF(TYPE('Bet Angel 3'!$F$4)=2,((MID('Bet Angel 3'!$F$4,2,2)*3600)+(MID('Bet Angel 3'!$F$4,5,2)*60)+MID('Bet Angel 3'!$F$4,8,2))*-1,ERROR.TYPE(#VALUE!)))</f>
        <v>127</v>
      </c>
    </row>
    <row r="18" spans="3:5" ht="12.75">
      <c r="C18" s="102" t="s">
        <v>38</v>
      </c>
      <c r="E18" s="37">
        <v>5</v>
      </c>
    </row>
    <row r="19" spans="3:5" ht="12.75">
      <c r="C19" s="103" t="s">
        <v>37</v>
      </c>
      <c r="E19" s="37">
        <v>124</v>
      </c>
    </row>
    <row r="20" spans="3:4" ht="12.75">
      <c r="C20" s="42"/>
      <c r="D20" s="42"/>
    </row>
    <row r="21" spans="3:4" ht="12.75">
      <c r="C21" s="42"/>
      <c r="D21" s="42"/>
    </row>
    <row r="22" spans="3:4" ht="12.75">
      <c r="C22" s="42"/>
      <c r="D22" s="42"/>
    </row>
    <row r="23" spans="3:4" ht="12.75">
      <c r="C23" s="37"/>
      <c r="D23" s="37"/>
    </row>
    <row r="24" spans="3:4" ht="12.75">
      <c r="C24" s="37"/>
      <c r="D24" s="37"/>
    </row>
    <row r="25" spans="3:4" ht="12.75">
      <c r="C25" s="37"/>
      <c r="D25" s="37"/>
    </row>
    <row r="26" spans="3:4" ht="12.75">
      <c r="C26" s="37"/>
      <c r="D26" s="37"/>
    </row>
    <row r="27" spans="4:5" ht="12.75">
      <c r="D27" s="39"/>
      <c r="E27" s="40"/>
    </row>
    <row r="28" spans="3:5" ht="12.75">
      <c r="C28" s="37"/>
      <c r="D28" s="37"/>
      <c r="E28" s="40"/>
    </row>
    <row r="29" spans="3:5" ht="12.75">
      <c r="C29" s="37"/>
      <c r="D29" s="37"/>
      <c r="E29" s="40"/>
    </row>
    <row r="30" spans="3:5" ht="12.75">
      <c r="C30" s="37"/>
      <c r="D30" s="37"/>
      <c r="E30" s="40"/>
    </row>
    <row r="31" spans="3:5" ht="12.75">
      <c r="C31" s="37"/>
      <c r="D31" s="37"/>
      <c r="E31" s="40"/>
    </row>
    <row r="32" spans="3:5" ht="12.75">
      <c r="C32" s="37"/>
      <c r="D32" s="37"/>
      <c r="E32" s="40"/>
    </row>
    <row r="33" spans="3:5" ht="12.75">
      <c r="C33" s="37"/>
      <c r="D33" s="37"/>
      <c r="E33" s="40"/>
    </row>
    <row r="34" spans="3:5" ht="12.75">
      <c r="C34" s="37"/>
      <c r="D34" s="37"/>
      <c r="E34" s="40"/>
    </row>
    <row r="35" spans="3:5" ht="12.75">
      <c r="C35" s="37"/>
      <c r="D35" s="37"/>
      <c r="E35" s="40"/>
    </row>
    <row r="36" spans="3:5" ht="12.75">
      <c r="C36" s="37"/>
      <c r="D36" s="37"/>
      <c r="E36" s="40"/>
    </row>
    <row r="37" spans="3:5" ht="12.75">
      <c r="C37" s="37"/>
      <c r="D37" s="37"/>
      <c r="E37" s="40"/>
    </row>
    <row r="38" spans="3:4" ht="12.75">
      <c r="C38" s="37"/>
      <c r="D38" s="37"/>
    </row>
    <row r="39" spans="3:4" ht="12.75">
      <c r="C39" s="37"/>
      <c r="D39" s="37"/>
    </row>
    <row r="40" spans="3:4" ht="12.75">
      <c r="C40" s="37"/>
      <c r="D40" s="37"/>
    </row>
    <row r="41" spans="3:4" ht="12.75">
      <c r="C41" s="37"/>
      <c r="D41" s="37"/>
    </row>
    <row r="42" spans="3:4" ht="12.75">
      <c r="C42" s="37"/>
      <c r="D42" s="37"/>
    </row>
    <row r="43" spans="3:4" ht="12.75">
      <c r="C43" s="37"/>
      <c r="D43" s="37"/>
    </row>
    <row r="44" spans="3:4" ht="12.75">
      <c r="C44" s="37"/>
      <c r="D44" s="37"/>
    </row>
    <row r="45" spans="3:4" ht="12.75">
      <c r="C45" s="37"/>
      <c r="D45" s="37"/>
    </row>
    <row r="46" spans="3:4" ht="12.75">
      <c r="C46" s="37"/>
      <c r="D46" s="37"/>
    </row>
    <row r="47" spans="3:4" ht="12.75">
      <c r="C47" s="37"/>
      <c r="D47" s="37"/>
    </row>
    <row r="48" spans="3:4" ht="12.75">
      <c r="C48" s="37"/>
      <c r="D48" s="37"/>
    </row>
    <row r="49" spans="3:4" ht="12.75">
      <c r="C49" s="37"/>
      <c r="D49" s="37"/>
    </row>
    <row r="50" spans="3:4" ht="12.75">
      <c r="C50" s="37"/>
      <c r="D50" s="37"/>
    </row>
    <row r="51" spans="3:4" ht="12.75">
      <c r="C51" s="37"/>
      <c r="D51" s="37"/>
    </row>
    <row r="52" spans="3:4" ht="12.75">
      <c r="C52" s="37"/>
      <c r="D52" s="37"/>
    </row>
    <row r="53" spans="3:4" ht="12.75">
      <c r="C53" s="37"/>
      <c r="D53" s="37"/>
    </row>
    <row r="54" spans="3:4" ht="12.75">
      <c r="C54" s="37"/>
      <c r="D54" s="37"/>
    </row>
    <row r="55" spans="3:4" ht="12.75">
      <c r="C55" s="37"/>
      <c r="D55" s="37"/>
    </row>
  </sheetData>
  <sheetProtection/>
  <mergeCells count="2">
    <mergeCell ref="C13:D13"/>
    <mergeCell ref="C17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2:F6"/>
  <sheetViews>
    <sheetView zoomScalePageLayoutView="0" workbookViewId="0" topLeftCell="A1">
      <selection activeCell="C3" sqref="C3"/>
    </sheetView>
  </sheetViews>
  <sheetFormatPr defaultColWidth="9.140625" defaultRowHeight="12.75"/>
  <cols>
    <col min="2" max="2" width="20.140625" style="0" customWidth="1"/>
    <col min="3" max="3" width="11.00390625" style="0" customWidth="1"/>
    <col min="4" max="4" width="8.7109375" style="0" customWidth="1"/>
    <col min="5" max="5" width="6.7109375" style="0" customWidth="1"/>
    <col min="6" max="6" width="20.140625" style="0" bestFit="1" customWidth="1"/>
  </cols>
  <sheetData>
    <row r="2" spans="2:6" ht="12.75">
      <c r="B2" s="95" t="s">
        <v>40</v>
      </c>
      <c r="C2" s="94">
        <v>2</v>
      </c>
      <c r="D2" s="44" t="s">
        <v>41</v>
      </c>
      <c r="E2" s="94">
        <v>30</v>
      </c>
      <c r="F2" s="45" t="s">
        <v>48</v>
      </c>
    </row>
    <row r="3" spans="2:4" ht="12.75">
      <c r="B3" s="95" t="s">
        <v>46</v>
      </c>
      <c r="C3" s="94">
        <v>110</v>
      </c>
      <c r="D3" s="96" t="s">
        <v>47</v>
      </c>
    </row>
    <row r="4" spans="2:4" ht="12.75">
      <c r="B4" s="43" t="s">
        <v>43</v>
      </c>
      <c r="C4" s="94">
        <v>2</v>
      </c>
      <c r="D4" s="45" t="s">
        <v>44</v>
      </c>
    </row>
    <row r="5" spans="2:4" ht="12.75">
      <c r="B5" s="46" t="s">
        <v>45</v>
      </c>
      <c r="C5" s="94">
        <v>10</v>
      </c>
      <c r="D5" s="45" t="s">
        <v>42</v>
      </c>
    </row>
    <row r="6" spans="2:4" ht="12.75">
      <c r="B6" s="134" t="s">
        <v>4</v>
      </c>
      <c r="C6" s="94">
        <v>2</v>
      </c>
      <c r="D6" s="135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Kerrin Grosvenor</dc:creator>
  <cp:keywords/>
  <dc:description/>
  <cp:lastModifiedBy>Brayden Latimer</cp:lastModifiedBy>
  <cp:lastPrinted>2018-09-11T10:57:46Z</cp:lastPrinted>
  <dcterms:created xsi:type="dcterms:W3CDTF">2005-11-22T16:55:54Z</dcterms:created>
  <dcterms:modified xsi:type="dcterms:W3CDTF">2019-12-10T01:49:15Z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8efe901a-0be7-41d4-b15f-eb66a53ca82d</vt:lpwstr>
  </property>
</Properties>
</file>